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7235" windowHeight="25830"/>
  </bookViews>
  <sheets>
    <sheet name="2015_TOP100_CLUBS" sheetId="1" r:id="rId1"/>
  </sheets>
  <definedNames>
    <definedName name="_xlnm.Print_Area" localSheetId="0">'2015_TOP100_CLUBS'!$A$1:$H$103</definedName>
  </definedNames>
  <calcPr calcId="145621"/>
</workbook>
</file>

<file path=xl/calcChain.xml><?xml version="1.0" encoding="utf-8"?>
<calcChain xmlns="http://schemas.openxmlformats.org/spreadsheetml/2006/main">
  <c r="B4" i="1" l="1"/>
  <c r="C139" i="1" l="1"/>
  <c r="C140" i="1"/>
  <c r="C141" i="1"/>
  <c r="D141" i="1"/>
  <c r="E141" i="1" s="1"/>
  <c r="C142" i="1"/>
  <c r="C143" i="1"/>
  <c r="C144" i="1"/>
  <c r="C145" i="1"/>
  <c r="C146" i="1"/>
  <c r="C147" i="1"/>
  <c r="C135" i="1"/>
  <c r="C136" i="1"/>
  <c r="C137" i="1"/>
  <c r="C138" i="1"/>
  <c r="C125" i="1"/>
  <c r="C126" i="1"/>
  <c r="C127" i="1"/>
  <c r="C128" i="1"/>
  <c r="C129" i="1"/>
  <c r="C130" i="1"/>
  <c r="C131" i="1"/>
  <c r="C132" i="1"/>
  <c r="C133" i="1"/>
  <c r="C134" i="1"/>
  <c r="C123" i="1"/>
  <c r="C124" i="1"/>
  <c r="C118" i="1"/>
  <c r="C119" i="1"/>
  <c r="C120" i="1"/>
  <c r="C121" i="1"/>
  <c r="C122" i="1"/>
  <c r="C117" i="1"/>
  <c r="D112" i="1"/>
  <c r="E112" i="1" s="1"/>
  <c r="B5" i="1"/>
  <c r="B6" i="1"/>
  <c r="B7" i="1"/>
  <c r="B8" i="1"/>
  <c r="B9" i="1"/>
  <c r="D143" i="1" s="1"/>
  <c r="E143" i="1" s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D140" i="1" s="1"/>
  <c r="E140" i="1" s="1"/>
  <c r="B40" i="1"/>
  <c r="B41" i="1"/>
  <c r="D133" i="1" s="1"/>
  <c r="E133" i="1" s="1"/>
  <c r="B42" i="1"/>
  <c r="B43" i="1"/>
  <c r="B44" i="1"/>
  <c r="B45" i="1"/>
  <c r="B46" i="1"/>
  <c r="D122" i="1" s="1"/>
  <c r="E122" i="1" s="1"/>
  <c r="B47" i="1"/>
  <c r="B48" i="1"/>
  <c r="B49" i="1"/>
  <c r="B50" i="1"/>
  <c r="B51" i="1"/>
  <c r="D132" i="1" s="1"/>
  <c r="E132" i="1" s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D117" i="1" s="1"/>
  <c r="E117" i="1" s="1"/>
  <c r="B68" i="1"/>
  <c r="B69" i="1"/>
  <c r="B70" i="1"/>
  <c r="B71" i="1"/>
  <c r="B72" i="1"/>
  <c r="B73" i="1"/>
  <c r="B74" i="1"/>
  <c r="B75" i="1"/>
  <c r="D147" i="1" s="1"/>
  <c r="E147" i="1" s="1"/>
  <c r="B76" i="1"/>
  <c r="B77" i="1"/>
  <c r="D125" i="1" s="1"/>
  <c r="E125" i="1" s="1"/>
  <c r="B78" i="1"/>
  <c r="D138" i="1" s="1"/>
  <c r="E138" i="1" s="1"/>
  <c r="B79" i="1"/>
  <c r="B80" i="1"/>
  <c r="D137" i="1" s="1"/>
  <c r="E137" i="1" s="1"/>
  <c r="B81" i="1"/>
  <c r="B82" i="1"/>
  <c r="B83" i="1"/>
  <c r="B84" i="1"/>
  <c r="B85" i="1"/>
  <c r="B86" i="1"/>
  <c r="B87" i="1"/>
  <c r="B88" i="1"/>
  <c r="D107" i="1" s="1"/>
  <c r="E107" i="1" s="1"/>
  <c r="B89" i="1"/>
  <c r="B90" i="1"/>
  <c r="B91" i="1"/>
  <c r="B92" i="1"/>
  <c r="D135" i="1" s="1"/>
  <c r="E135" i="1" s="1"/>
  <c r="B93" i="1"/>
  <c r="B94" i="1"/>
  <c r="D130" i="1" s="1"/>
  <c r="E130" i="1" s="1"/>
  <c r="B95" i="1"/>
  <c r="B96" i="1"/>
  <c r="D139" i="1" s="1"/>
  <c r="E139" i="1" s="1"/>
  <c r="B97" i="1"/>
  <c r="B98" i="1"/>
  <c r="B99" i="1"/>
  <c r="D136" i="1" s="1"/>
  <c r="E136" i="1" s="1"/>
  <c r="B100" i="1"/>
  <c r="B101" i="1"/>
  <c r="D121" i="1" s="1"/>
  <c r="E121" i="1" s="1"/>
  <c r="B102" i="1"/>
  <c r="B103" i="1"/>
  <c r="C112" i="1"/>
  <c r="C107" i="1"/>
  <c r="C111" i="1"/>
  <c r="C110" i="1"/>
  <c r="C109" i="1"/>
  <c r="C108" i="1"/>
  <c r="A2" i="1"/>
  <c r="D127" i="1" l="1"/>
  <c r="E127" i="1" s="1"/>
  <c r="D124" i="1"/>
  <c r="E124" i="1" s="1"/>
  <c r="D119" i="1"/>
  <c r="E119" i="1" s="1"/>
  <c r="D129" i="1"/>
  <c r="E129" i="1" s="1"/>
  <c r="D120" i="1"/>
  <c r="E120" i="1" s="1"/>
  <c r="D123" i="1"/>
  <c r="E123" i="1" s="1"/>
  <c r="D146" i="1"/>
  <c r="E146" i="1" s="1"/>
  <c r="D145" i="1"/>
  <c r="E145" i="1" s="1"/>
  <c r="D144" i="1"/>
  <c r="E144" i="1" s="1"/>
  <c r="D110" i="1"/>
  <c r="E110" i="1" s="1"/>
  <c r="D131" i="1"/>
  <c r="E131" i="1" s="1"/>
  <c r="D142" i="1"/>
  <c r="E142" i="1" s="1"/>
  <c r="D134" i="1"/>
  <c r="E134" i="1" s="1"/>
  <c r="D128" i="1"/>
  <c r="E128" i="1" s="1"/>
  <c r="D111" i="1"/>
  <c r="E111" i="1" s="1"/>
  <c r="D118" i="1"/>
  <c r="E118" i="1" s="1"/>
  <c r="D109" i="1"/>
  <c r="E109" i="1" s="1"/>
  <c r="D108" i="1"/>
  <c r="E108" i="1" s="1"/>
  <c r="D126" i="1"/>
  <c r="E126" i="1" s="1"/>
</calcChain>
</file>

<file path=xl/sharedStrings.xml><?xml version="1.0" encoding="utf-8"?>
<sst xmlns="http://schemas.openxmlformats.org/spreadsheetml/2006/main" count="515" uniqueCount="324">
  <si>
    <t>Grren Valley</t>
    <phoneticPr fontId="1"/>
  </si>
  <si>
    <t>Camboriu</t>
    <phoneticPr fontId="1"/>
  </si>
  <si>
    <t>Brazil</t>
    <phoneticPr fontId="1"/>
  </si>
  <si>
    <t>http://greenvalley.art.br/</t>
  </si>
  <si>
    <t>Space Ibiza</t>
    <phoneticPr fontId="1"/>
  </si>
  <si>
    <t>Ibiza</t>
    <phoneticPr fontId="1"/>
  </si>
  <si>
    <t>Spain</t>
    <phoneticPr fontId="1"/>
  </si>
  <si>
    <t>http://space-ibiza.com/</t>
  </si>
  <si>
    <t>HAKKASAN</t>
    <phoneticPr fontId="1"/>
  </si>
  <si>
    <t>LAS VEGAS</t>
    <phoneticPr fontId="1"/>
  </si>
  <si>
    <t>USA</t>
    <phoneticPr fontId="1"/>
  </si>
  <si>
    <t>Pacha Ibiza</t>
    <phoneticPr fontId="1"/>
  </si>
  <si>
    <t>http://www.pacha.com/</t>
  </si>
  <si>
    <t>Amnesia</t>
    <phoneticPr fontId="1"/>
  </si>
  <si>
    <t>http://amnesia.es/</t>
  </si>
  <si>
    <t>Octagon</t>
    <phoneticPr fontId="1"/>
  </si>
  <si>
    <t>Seoul</t>
    <phoneticPr fontId="1"/>
  </si>
  <si>
    <t>South Korea</t>
    <phoneticPr fontId="1"/>
  </si>
  <si>
    <t>http://www.cluboctagon.co.kr/</t>
  </si>
  <si>
    <t>Zouk Singapore</t>
    <phoneticPr fontId="1"/>
  </si>
  <si>
    <t>Singapore</t>
    <phoneticPr fontId="1"/>
  </si>
  <si>
    <t>http://zoukclub.com/</t>
  </si>
  <si>
    <t>BCM Planet Dance</t>
    <phoneticPr fontId="1"/>
  </si>
  <si>
    <t>Mallorca</t>
    <phoneticPr fontId="1"/>
  </si>
  <si>
    <t>Spain</t>
    <phoneticPr fontId="1"/>
  </si>
  <si>
    <t>http://bcmplanetdance.com/</t>
  </si>
  <si>
    <t>Ushuaia</t>
    <phoneticPr fontId="1"/>
  </si>
  <si>
    <t>Ibiza</t>
    <phoneticPr fontId="1"/>
  </si>
  <si>
    <t>http://ushuaiabeachhotel.com/</t>
  </si>
  <si>
    <t>Sirena</t>
    <phoneticPr fontId="1"/>
  </si>
  <si>
    <t>Maresias</t>
    <phoneticPr fontId="1"/>
  </si>
  <si>
    <t>Brazil</t>
    <phoneticPr fontId="1"/>
  </si>
  <si>
    <t>http://sirena.com.br/</t>
  </si>
  <si>
    <t>Ministry Of Sound</t>
    <phoneticPr fontId="1"/>
  </si>
  <si>
    <t>The Warehouse Project</t>
    <phoneticPr fontId="1"/>
  </si>
  <si>
    <t>Manchester</t>
    <phoneticPr fontId="1"/>
  </si>
  <si>
    <t>UK</t>
    <phoneticPr fontId="1"/>
  </si>
  <si>
    <t>http://thewarehouseproject.com/</t>
  </si>
  <si>
    <t>Berghain</t>
    <phoneticPr fontId="1"/>
  </si>
  <si>
    <t>Berlin</t>
    <phoneticPr fontId="1"/>
  </si>
  <si>
    <t>Germany</t>
    <phoneticPr fontId="1"/>
  </si>
  <si>
    <t>http://berghain.de/</t>
  </si>
  <si>
    <t>DC10</t>
    <phoneticPr fontId="1"/>
  </si>
  <si>
    <t>Fabric</t>
    <phoneticPr fontId="1"/>
  </si>
  <si>
    <t>London</t>
    <phoneticPr fontId="1"/>
  </si>
  <si>
    <t>http://fabriclondon.com/</t>
  </si>
  <si>
    <t>Cocorico</t>
    <phoneticPr fontId="1"/>
  </si>
  <si>
    <t>Rimini</t>
    <phoneticPr fontId="1"/>
  </si>
  <si>
    <t>Italy</t>
    <phoneticPr fontId="1"/>
  </si>
  <si>
    <t>http://cocorico.it/</t>
  </si>
  <si>
    <t>Paradise Club</t>
    <phoneticPr fontId="1"/>
  </si>
  <si>
    <t>Mykonos</t>
    <phoneticPr fontId="1"/>
  </si>
  <si>
    <t>Greece</t>
    <phoneticPr fontId="1"/>
  </si>
  <si>
    <t>http://paradiseclubmykonos.com/</t>
  </si>
  <si>
    <t>Echostage</t>
    <phoneticPr fontId="1"/>
  </si>
  <si>
    <t>Washington DC</t>
    <phoneticPr fontId="1"/>
  </si>
  <si>
    <t>USA</t>
    <phoneticPr fontId="1"/>
  </si>
  <si>
    <t>http://echostage.com/</t>
  </si>
  <si>
    <t>Anzu</t>
    <phoneticPr fontId="1"/>
  </si>
  <si>
    <t>Sao Paolo</t>
    <phoneticPr fontId="1"/>
  </si>
  <si>
    <t>http://anzuclub.com.br/</t>
  </si>
  <si>
    <t>Papaya</t>
    <phoneticPr fontId="1"/>
  </si>
  <si>
    <t>Pag</t>
    <phoneticPr fontId="1"/>
  </si>
  <si>
    <t>Croatia</t>
    <phoneticPr fontId="1"/>
  </si>
  <si>
    <t>http://papaya.com.hr/</t>
  </si>
  <si>
    <t>LiFE</t>
    <phoneticPr fontId="1"/>
  </si>
  <si>
    <t>LAS VEGAS</t>
    <phoneticPr fontId="1"/>
  </si>
  <si>
    <t>Bootshaus</t>
    <phoneticPr fontId="1"/>
  </si>
  <si>
    <t xml:space="preserve">Cologne </t>
    <phoneticPr fontId="1"/>
  </si>
  <si>
    <t>Germany</t>
    <phoneticPr fontId="1"/>
  </si>
  <si>
    <t>http://bootshaus.tv/</t>
  </si>
  <si>
    <t>Cavo Paradiso</t>
    <phoneticPr fontId="1"/>
  </si>
  <si>
    <t>Mykonos</t>
    <phoneticPr fontId="1"/>
  </si>
  <si>
    <t>Greece</t>
    <phoneticPr fontId="1"/>
  </si>
  <si>
    <t>http://cavoparadiso.gr/</t>
  </si>
  <si>
    <t>Motion</t>
    <phoneticPr fontId="1"/>
  </si>
  <si>
    <t>Bristol</t>
    <phoneticPr fontId="1"/>
  </si>
  <si>
    <t>http://www.motionramppark.com/</t>
  </si>
  <si>
    <t>Drai's</t>
    <phoneticPr fontId="1"/>
  </si>
  <si>
    <t>Warung</t>
    <phoneticPr fontId="1"/>
  </si>
  <si>
    <t>Santa Catarina</t>
    <phoneticPr fontId="1"/>
  </si>
  <si>
    <t>http://warungclub.com.br/</t>
  </si>
  <si>
    <t>Marquee</t>
    <phoneticPr fontId="1"/>
  </si>
  <si>
    <t>http://marqueelasvegas.com/</t>
  </si>
  <si>
    <t>Yalta</t>
    <phoneticPr fontId="1"/>
  </si>
  <si>
    <t>Sofia</t>
    <phoneticPr fontId="1"/>
  </si>
  <si>
    <t>Bulgaria</t>
    <phoneticPr fontId="1"/>
  </si>
  <si>
    <t>http://www.yaltaclub.com/</t>
  </si>
  <si>
    <t>Guaba Beach Bar</t>
    <phoneticPr fontId="1"/>
  </si>
  <si>
    <t>Limassol</t>
    <phoneticPr fontId="1"/>
  </si>
  <si>
    <t>Cyprus</t>
    <phoneticPr fontId="1"/>
  </si>
  <si>
    <t>http://guababeachbar.com/</t>
  </si>
  <si>
    <t>Trouw</t>
    <phoneticPr fontId="1"/>
  </si>
  <si>
    <t>Amsterdam</t>
    <phoneticPr fontId="1"/>
  </si>
  <si>
    <t>Netherland</t>
    <phoneticPr fontId="1"/>
  </si>
  <si>
    <t>http://trouwamsterdam.nl/</t>
  </si>
  <si>
    <t>Sankeys Ibiza</t>
    <phoneticPr fontId="1"/>
  </si>
  <si>
    <t>http://www.sankeysibiza.info/</t>
  </si>
  <si>
    <t>Surrender</t>
    <phoneticPr fontId="1"/>
  </si>
  <si>
    <t>AIR AMSTERDAM</t>
    <phoneticPr fontId="1"/>
  </si>
  <si>
    <t>SKY ROOM</t>
    <phoneticPr fontId="1"/>
  </si>
  <si>
    <t>ribeirao preto</t>
    <phoneticPr fontId="1"/>
  </si>
  <si>
    <t>Digital Newcastle</t>
    <phoneticPr fontId="1"/>
  </si>
  <si>
    <t>Newcastle</t>
    <phoneticPr fontId="1"/>
  </si>
  <si>
    <t>http://yourfutureisdigital.com/newcastle</t>
  </si>
  <si>
    <t>Arma 17</t>
    <phoneticPr fontId="1"/>
  </si>
  <si>
    <t>Moscow</t>
    <phoneticPr fontId="1"/>
  </si>
  <si>
    <t>Russia</t>
    <phoneticPr fontId="1"/>
  </si>
  <si>
    <t>http://www.om.ru/</t>
  </si>
  <si>
    <t>Noa Beach Club Croatia</t>
    <phoneticPr fontId="1"/>
  </si>
  <si>
    <t>Pag Island</t>
    <phoneticPr fontId="1"/>
  </si>
  <si>
    <t>Croatia</t>
    <phoneticPr fontId="1"/>
  </si>
  <si>
    <t>Zouk KL</t>
    <phoneticPr fontId="1"/>
  </si>
  <si>
    <t>Kuala Lumpur</t>
    <phoneticPr fontId="1"/>
  </si>
  <si>
    <t>Malaysia</t>
    <phoneticPr fontId="1"/>
  </si>
  <si>
    <t>Duel: Beat</t>
    <phoneticPr fontId="1"/>
  </si>
  <si>
    <t>Naples</t>
    <phoneticPr fontId="1"/>
  </si>
  <si>
    <t>Italy</t>
    <phoneticPr fontId="1"/>
  </si>
  <si>
    <t>Exchange LA</t>
    <phoneticPr fontId="1"/>
  </si>
  <si>
    <t>Los Angels</t>
    <phoneticPr fontId="1"/>
  </si>
  <si>
    <t>MATAHARI</t>
    <phoneticPr fontId="1"/>
  </si>
  <si>
    <t>Indaial</t>
    <phoneticPr fontId="1"/>
  </si>
  <si>
    <t>Elrow</t>
    <phoneticPr fontId="1"/>
  </si>
  <si>
    <t>Barcelona</t>
    <phoneticPr fontId="1"/>
  </si>
  <si>
    <t>Baum</t>
    <phoneticPr fontId="1"/>
  </si>
  <si>
    <t>Bogota</t>
    <phoneticPr fontId="1"/>
  </si>
  <si>
    <t>Colombia</t>
    <phoneticPr fontId="1"/>
  </si>
  <si>
    <t>Altromondo Studios</t>
    <phoneticPr fontId="1"/>
  </si>
  <si>
    <t>Rimini</t>
    <phoneticPr fontId="1"/>
  </si>
  <si>
    <t>Avalon Hollywood</t>
    <phoneticPr fontId="1"/>
  </si>
  <si>
    <t>Los Angels</t>
    <phoneticPr fontId="1"/>
  </si>
  <si>
    <t>Club Space Miami</t>
    <phoneticPr fontId="1"/>
  </si>
  <si>
    <t>Miami</t>
    <phoneticPr fontId="1"/>
  </si>
  <si>
    <t>El Fortin</t>
    <phoneticPr fontId="1"/>
  </si>
  <si>
    <t>Porto Belo</t>
    <phoneticPr fontId="1"/>
  </si>
  <si>
    <t>Womb</t>
    <phoneticPr fontId="1"/>
  </si>
  <si>
    <t>Tokyo</t>
    <phoneticPr fontId="1"/>
  </si>
  <si>
    <t>Japan</t>
    <phoneticPr fontId="1"/>
  </si>
  <si>
    <t>http://womb.co.jp/</t>
  </si>
  <si>
    <t>Guendalina</t>
    <phoneticPr fontId="1"/>
  </si>
  <si>
    <t>Leece</t>
    <phoneticPr fontId="1"/>
  </si>
  <si>
    <t>http://guendalinaclub.com/</t>
  </si>
  <si>
    <t>Warehouse Leeds</t>
    <phoneticPr fontId="1"/>
  </si>
  <si>
    <t>Leeds</t>
    <phoneticPr fontId="1"/>
  </si>
  <si>
    <t>Fabrik</t>
    <phoneticPr fontId="1"/>
  </si>
  <si>
    <t>Madrid</t>
    <phoneticPr fontId="1"/>
  </si>
  <si>
    <t>http://www.grupo-kapital.com/fabrik</t>
  </si>
  <si>
    <t>NEW CITY GAS</t>
    <phoneticPr fontId="1"/>
  </si>
  <si>
    <t>Montreal</t>
    <phoneticPr fontId="1"/>
  </si>
  <si>
    <t>Canada</t>
    <phoneticPr fontId="1"/>
  </si>
  <si>
    <t>AQUARIUS</t>
    <phoneticPr fontId="1"/>
  </si>
  <si>
    <t>Studio 80</t>
    <phoneticPr fontId="1"/>
  </si>
  <si>
    <t>http://studio-80.nl/</t>
  </si>
  <si>
    <t>LIGHT NIGHTCLUB</t>
    <phoneticPr fontId="1"/>
  </si>
  <si>
    <t>Cacao Beach</t>
    <phoneticPr fontId="1"/>
  </si>
  <si>
    <t>Sunny Beach</t>
    <phoneticPr fontId="1"/>
  </si>
  <si>
    <t>Bulgaria</t>
    <phoneticPr fontId="1"/>
  </si>
  <si>
    <t>http://cacaobeach.bg/</t>
  </si>
  <si>
    <t>D-Edge</t>
    <phoneticPr fontId="1"/>
  </si>
  <si>
    <t>http://d-edge.com.br/</t>
  </si>
  <si>
    <t>Mansion</t>
    <phoneticPr fontId="1"/>
  </si>
  <si>
    <t>http://theopiumgroup.com/</t>
  </si>
  <si>
    <t>Output</t>
    <phoneticPr fontId="1"/>
  </si>
  <si>
    <t>New York</t>
    <phoneticPr fontId="1"/>
  </si>
  <si>
    <t>Priviledge Ibiza</t>
    <phoneticPr fontId="1"/>
  </si>
  <si>
    <t>Pacha New York</t>
    <phoneticPr fontId="1"/>
  </si>
  <si>
    <t>New York</t>
    <phoneticPr fontId="1"/>
  </si>
  <si>
    <t>http://pachanyc.com/</t>
  </si>
  <si>
    <t>CONTROL</t>
    <phoneticPr fontId="1"/>
  </si>
  <si>
    <t>LEEDS</t>
    <phoneticPr fontId="1"/>
  </si>
  <si>
    <t>Stealth</t>
    <phoneticPr fontId="1"/>
  </si>
  <si>
    <t>Nottingham</t>
    <phoneticPr fontId="1"/>
  </si>
  <si>
    <t>http://stealthattack.co.uk/</t>
  </si>
  <si>
    <t>Versuz</t>
    <phoneticPr fontId="1"/>
  </si>
  <si>
    <t>Hasselt</t>
    <phoneticPr fontId="1"/>
  </si>
  <si>
    <t>Belgium</t>
    <phoneticPr fontId="1"/>
  </si>
  <si>
    <t>Rex Club</t>
    <phoneticPr fontId="1"/>
  </si>
  <si>
    <t>Paris</t>
    <phoneticPr fontId="1"/>
  </si>
  <si>
    <t>France</t>
    <phoneticPr fontId="1"/>
  </si>
  <si>
    <t>http://rexclub.com/</t>
  </si>
  <si>
    <t>Cielo</t>
    <phoneticPr fontId="1"/>
  </si>
  <si>
    <t>Sub Club</t>
    <phoneticPr fontId="1"/>
  </si>
  <si>
    <t>Glasgow</t>
    <phoneticPr fontId="1"/>
  </si>
  <si>
    <t>Scotland</t>
    <phoneticPr fontId="1"/>
  </si>
  <si>
    <t>http://www.subclub.com/</t>
  </si>
  <si>
    <t>Watergate</t>
    <phoneticPr fontId="1"/>
  </si>
  <si>
    <t>Berlin</t>
    <phoneticPr fontId="1"/>
  </si>
  <si>
    <t>http://water-gate.de/</t>
  </si>
  <si>
    <t>Guvernment</t>
    <phoneticPr fontId="1"/>
  </si>
  <si>
    <t>Toronto</t>
    <phoneticPr fontId="1"/>
  </si>
  <si>
    <t>Canada</t>
    <phoneticPr fontId="1"/>
  </si>
  <si>
    <t>http://theguvernment.com/</t>
  </si>
  <si>
    <t>EGG LDN</t>
    <phoneticPr fontId="1"/>
  </si>
  <si>
    <t>London</t>
    <phoneticPr fontId="1"/>
  </si>
  <si>
    <t>Sankeys MCR</t>
    <phoneticPr fontId="1"/>
  </si>
  <si>
    <t>Manchester</t>
    <phoneticPr fontId="1"/>
  </si>
  <si>
    <t>Fuse SG</t>
    <phoneticPr fontId="1"/>
  </si>
  <si>
    <t xml:space="preserve">Ho Chi Ming </t>
    <phoneticPr fontId="1"/>
  </si>
  <si>
    <t>Vietnam</t>
    <phoneticPr fontId="1"/>
  </si>
  <si>
    <t>Mint Club</t>
    <phoneticPr fontId="1"/>
  </si>
  <si>
    <t>http://www.themintclubleeds.com/</t>
  </si>
  <si>
    <t>Lost Beach Club</t>
    <phoneticPr fontId="1"/>
  </si>
  <si>
    <t>Montanita</t>
    <phoneticPr fontId="1"/>
  </si>
  <si>
    <t>Ecuador</t>
    <phoneticPr fontId="1"/>
  </si>
  <si>
    <t>500-4000</t>
    <phoneticPr fontId="1"/>
  </si>
  <si>
    <t>Valkyrie Club</t>
    <phoneticPr fontId="1"/>
  </si>
  <si>
    <t>Manila</t>
    <phoneticPr fontId="1"/>
  </si>
  <si>
    <t>Philippines</t>
    <phoneticPr fontId="1"/>
  </si>
  <si>
    <t>Danghai Club</t>
    <phoneticPr fontId="1"/>
  </si>
  <si>
    <t>Curitiba</t>
    <phoneticPr fontId="1"/>
  </si>
  <si>
    <t>La Huaka</t>
    <phoneticPr fontId="1"/>
  </si>
  <si>
    <t>Lima</t>
    <phoneticPr fontId="1"/>
  </si>
  <si>
    <t>Peru</t>
    <phoneticPr fontId="1"/>
  </si>
  <si>
    <t>http://lahuaka.com/</t>
  </si>
  <si>
    <t>Foundation Nightclub</t>
    <phoneticPr fontId="1"/>
  </si>
  <si>
    <t>Seattle</t>
    <phoneticPr fontId="1"/>
  </si>
  <si>
    <t>Beta (Waterloo)</t>
    <phoneticPr fontId="1"/>
  </si>
  <si>
    <t>Ontario</t>
    <phoneticPr fontId="1"/>
  </si>
  <si>
    <t>http://betawaterloo.ca/</t>
  </si>
  <si>
    <t>Corsica Studio</t>
    <phoneticPr fontId="1"/>
  </si>
  <si>
    <t>http://corsicastudios.com/</t>
  </si>
  <si>
    <t>Concrete</t>
    <phoneticPr fontId="1"/>
  </si>
  <si>
    <t>Paris</t>
    <phoneticPr fontId="1"/>
  </si>
  <si>
    <t>France</t>
    <phoneticPr fontId="1"/>
  </si>
  <si>
    <t>XOYO</t>
    <phoneticPr fontId="1"/>
  </si>
  <si>
    <t>Robert Johnson</t>
    <phoneticPr fontId="1"/>
  </si>
  <si>
    <t>Frankffurt</t>
    <phoneticPr fontId="1"/>
  </si>
  <si>
    <t>http://robert-johnson.de/</t>
  </si>
  <si>
    <t>Castle Club</t>
    <phoneticPr fontId="1"/>
  </si>
  <si>
    <t>Ayia Napa</t>
    <phoneticPr fontId="1"/>
  </si>
  <si>
    <t>Cyprus</t>
    <phoneticPr fontId="1"/>
  </si>
  <si>
    <t>http://thecastleclub.com/</t>
  </si>
  <si>
    <t>Space Sharm</t>
    <phoneticPr fontId="1"/>
  </si>
  <si>
    <t>Sharm El Sheikh</t>
    <phoneticPr fontId="1"/>
  </si>
  <si>
    <t>Egypt</t>
    <phoneticPr fontId="1"/>
  </si>
  <si>
    <t>http://spacesharm.com/</t>
  </si>
  <si>
    <t>Revelin</t>
    <phoneticPr fontId="1"/>
  </si>
  <si>
    <t>Dubrovnik</t>
    <phoneticPr fontId="1"/>
  </si>
  <si>
    <t>Tresor</t>
    <phoneticPr fontId="1"/>
  </si>
  <si>
    <t>http://tresorberlin.de/</t>
  </si>
  <si>
    <t>E11even</t>
    <phoneticPr fontId="1"/>
  </si>
  <si>
    <t>Teatro Amador</t>
    <phoneticPr fontId="1"/>
  </si>
  <si>
    <t>Panama</t>
    <phoneticPr fontId="1"/>
  </si>
  <si>
    <t>The Arches</t>
    <phoneticPr fontId="1"/>
  </si>
  <si>
    <t>Glasgow</t>
    <phoneticPr fontId="1"/>
  </si>
  <si>
    <t>http://thearches.co.uk/</t>
  </si>
  <si>
    <t>KITTY SU</t>
    <phoneticPr fontId="1"/>
  </si>
  <si>
    <t>Delhi</t>
    <phoneticPr fontId="1"/>
  </si>
  <si>
    <t>India</t>
    <phoneticPr fontId="1"/>
  </si>
  <si>
    <t>The Mid</t>
    <phoneticPr fontId="1"/>
  </si>
  <si>
    <t>Chicago</t>
    <phoneticPr fontId="1"/>
  </si>
  <si>
    <t>http://themidchicago.com/</t>
  </si>
  <si>
    <t>Lux</t>
    <phoneticPr fontId="1"/>
  </si>
  <si>
    <t>Lisbon</t>
    <phoneticPr fontId="1"/>
  </si>
  <si>
    <t>Portugal</t>
    <phoneticPr fontId="1"/>
  </si>
  <si>
    <t>http://www.luxfragil.com/</t>
  </si>
  <si>
    <t>Spartacus Club</t>
    <phoneticPr fontId="1"/>
  </si>
  <si>
    <t>http://spartacus-club.com/</t>
  </si>
  <si>
    <t>Cabriès</t>
  </si>
  <si>
    <t>Liv Nightclub</t>
    <phoneticPr fontId="1"/>
  </si>
  <si>
    <t>http://livnightclub.com/</t>
  </si>
  <si>
    <t>Velvet</t>
    <phoneticPr fontId="1"/>
  </si>
  <si>
    <t>Asuncion</t>
    <phoneticPr fontId="1"/>
  </si>
  <si>
    <t>Paraguay</t>
    <phoneticPr fontId="1"/>
  </si>
  <si>
    <t>Loft Metropolis</t>
    <phoneticPr fontId="1"/>
  </si>
  <si>
    <t>Myst Shanghai</t>
    <phoneticPr fontId="1"/>
  </si>
  <si>
    <t>Shanghai</t>
    <phoneticPr fontId="1"/>
  </si>
  <si>
    <t>China</t>
    <phoneticPr fontId="1"/>
  </si>
  <si>
    <t>Tenax Club</t>
    <phoneticPr fontId="1"/>
  </si>
  <si>
    <t>Florence</t>
    <phoneticPr fontId="1"/>
  </si>
  <si>
    <t>http://www.tenax.org/</t>
  </si>
  <si>
    <t>The Rainbow Venues</t>
    <phoneticPr fontId="1"/>
  </si>
  <si>
    <t>Birmingham</t>
    <phoneticPr fontId="1"/>
  </si>
  <si>
    <t>400-7000</t>
    <phoneticPr fontId="1"/>
  </si>
  <si>
    <t>DJ MAG TOP100 CLUBS 2015</t>
    <phoneticPr fontId="1"/>
  </si>
  <si>
    <t>Link</t>
    <phoneticPr fontId="1"/>
  </si>
  <si>
    <t>Capacity</t>
    <phoneticPr fontId="1"/>
  </si>
  <si>
    <t>Country</t>
    <phoneticPr fontId="1"/>
  </si>
  <si>
    <t>City</t>
    <phoneticPr fontId="1"/>
  </si>
  <si>
    <t>Club Name</t>
    <phoneticPr fontId="1"/>
  </si>
  <si>
    <t>Regions of the World</t>
    <phoneticPr fontId="1"/>
  </si>
  <si>
    <t>South America</t>
    <phoneticPr fontId="1"/>
  </si>
  <si>
    <t>Europe</t>
    <phoneticPr fontId="1"/>
  </si>
  <si>
    <t>UK</t>
    <phoneticPr fontId="1"/>
  </si>
  <si>
    <t>North America</t>
    <phoneticPr fontId="1"/>
  </si>
  <si>
    <t>Asia</t>
    <phoneticPr fontId="1"/>
  </si>
  <si>
    <t>Asia</t>
    <phoneticPr fontId="1"/>
  </si>
  <si>
    <t>Europe</t>
    <phoneticPr fontId="1"/>
  </si>
  <si>
    <t>North America</t>
    <phoneticPr fontId="1"/>
  </si>
  <si>
    <t>North America</t>
    <phoneticPr fontId="1"/>
  </si>
  <si>
    <t>South America</t>
    <phoneticPr fontId="1"/>
  </si>
  <si>
    <t>Rank#</t>
    <phoneticPr fontId="1"/>
  </si>
  <si>
    <t>Asia</t>
    <phoneticPr fontId="1"/>
  </si>
  <si>
    <t>Europe</t>
    <phoneticPr fontId="1"/>
  </si>
  <si>
    <t>Africa</t>
    <phoneticPr fontId="1"/>
  </si>
  <si>
    <t>Africa</t>
    <phoneticPr fontId="1"/>
  </si>
  <si>
    <t>Population (mil.)</t>
    <phoneticPr fontId="1"/>
  </si>
  <si>
    <t>Oceania</t>
    <phoneticPr fontId="1"/>
  </si>
  <si>
    <t>Source: https://en.wikipedia.org/wiki/World_population</t>
    <phoneticPr fontId="1"/>
  </si>
  <si>
    <t>Score</t>
    <phoneticPr fontId="1"/>
  </si>
  <si>
    <t>China</t>
    <phoneticPr fontId="1"/>
  </si>
  <si>
    <t>Belgium</t>
    <phoneticPr fontId="1"/>
  </si>
  <si>
    <t>Brazil</t>
    <phoneticPr fontId="1"/>
  </si>
  <si>
    <t>Canada</t>
    <phoneticPr fontId="1"/>
  </si>
  <si>
    <t>Colombia</t>
    <phoneticPr fontId="1"/>
  </si>
  <si>
    <t>Cyprus</t>
    <phoneticPr fontId="1"/>
  </si>
  <si>
    <t>Ecuador</t>
    <phoneticPr fontId="1"/>
  </si>
  <si>
    <t>Egypt</t>
    <phoneticPr fontId="1"/>
  </si>
  <si>
    <t>France</t>
    <phoneticPr fontId="1"/>
  </si>
  <si>
    <t>Germany</t>
    <phoneticPr fontId="1"/>
  </si>
  <si>
    <t>India</t>
    <phoneticPr fontId="1"/>
  </si>
  <si>
    <t>Japan</t>
    <phoneticPr fontId="1"/>
  </si>
  <si>
    <t>Malaysia</t>
    <phoneticPr fontId="1"/>
  </si>
  <si>
    <t>Panama</t>
    <phoneticPr fontId="1"/>
  </si>
  <si>
    <t>Peru</t>
    <phoneticPr fontId="1"/>
  </si>
  <si>
    <t>Russia</t>
    <phoneticPr fontId="1"/>
  </si>
  <si>
    <t>Spain</t>
    <phoneticPr fontId="1"/>
  </si>
  <si>
    <t>Vietnam</t>
    <phoneticPr fontId="1"/>
  </si>
  <si>
    <t>Source: https://en.wikipedia.org/wiki/List_of_countries_and_dependencies_by_population</t>
    <phoneticPr fontId="1"/>
  </si>
  <si>
    <t>Score by Country</t>
    <phoneticPr fontId="1"/>
  </si>
  <si>
    <t>Score by region</t>
    <phoneticPr fontId="1"/>
  </si>
  <si>
    <t>Earned Score</t>
    <phoneticPr fontId="1"/>
  </si>
  <si>
    <t>Score / Population</t>
    <phoneticPr fontId="1"/>
  </si>
  <si>
    <t>Clubs in TOP100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</si>
</sst>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0"/>
      <color theme="1"/>
      <name val="Arial"/>
      <family val="2"/>
      <charset val="128"/>
    </font>
    <font>
      <sz val="6"/>
      <name val="Arial"/>
      <family val="2"/>
      <charset val="128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  <charset val="128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Ranked Clubs vs Country</a:t>
            </a:r>
            <a:endParaRPr lang="ja-JP" alt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'2015_TOP100_CLUBS'!$A$117:$A$147</c:f>
              <c:strCache>
                <c:ptCount val="31"/>
                <c:pt idx="0">
                  <c:v>Belgium</c:v>
                </c:pt>
                <c:pt idx="1">
                  <c:v>Brazil</c:v>
                </c:pt>
                <c:pt idx="2">
                  <c:v>Bulgaria</c:v>
                </c:pt>
                <c:pt idx="3">
                  <c:v>Canada</c:v>
                </c:pt>
                <c:pt idx="4">
                  <c:v>China</c:v>
                </c:pt>
                <c:pt idx="5">
                  <c:v>Colombia</c:v>
                </c:pt>
                <c:pt idx="6">
                  <c:v>Croatia</c:v>
                </c:pt>
                <c:pt idx="7">
                  <c:v>Cyprus</c:v>
                </c:pt>
                <c:pt idx="8">
                  <c:v>Ecuador</c:v>
                </c:pt>
                <c:pt idx="9">
                  <c:v>Egypt</c:v>
                </c:pt>
                <c:pt idx="10">
                  <c:v>France</c:v>
                </c:pt>
                <c:pt idx="11">
                  <c:v>Germany</c:v>
                </c:pt>
                <c:pt idx="12">
                  <c:v>Greece</c:v>
                </c:pt>
                <c:pt idx="13">
                  <c:v>India</c:v>
                </c:pt>
                <c:pt idx="14">
                  <c:v>Italy</c:v>
                </c:pt>
                <c:pt idx="15">
                  <c:v>Japan</c:v>
                </c:pt>
                <c:pt idx="16">
                  <c:v>Malaysia</c:v>
                </c:pt>
                <c:pt idx="17">
                  <c:v>Netherland</c:v>
                </c:pt>
                <c:pt idx="18">
                  <c:v>Panama</c:v>
                </c:pt>
                <c:pt idx="19">
                  <c:v>Paraguay</c:v>
                </c:pt>
                <c:pt idx="20">
                  <c:v>Peru</c:v>
                </c:pt>
                <c:pt idx="21">
                  <c:v>Philippines</c:v>
                </c:pt>
                <c:pt idx="22">
                  <c:v>Portugal</c:v>
                </c:pt>
                <c:pt idx="23">
                  <c:v>Russia</c:v>
                </c:pt>
                <c:pt idx="24">
                  <c:v>Scotland</c:v>
                </c:pt>
                <c:pt idx="25">
                  <c:v>Singapore</c:v>
                </c:pt>
                <c:pt idx="26">
                  <c:v>South Korea</c:v>
                </c:pt>
                <c:pt idx="27">
                  <c:v>Spain</c:v>
                </c:pt>
                <c:pt idx="28">
                  <c:v>UK</c:v>
                </c:pt>
                <c:pt idx="29">
                  <c:v>USA</c:v>
                </c:pt>
                <c:pt idx="30">
                  <c:v>Vietnam</c:v>
                </c:pt>
              </c:strCache>
            </c:strRef>
          </c:cat>
          <c:val>
            <c:numRef>
              <c:f>'2015_TOP100_CLUBS'!$C$117:$C$147</c:f>
              <c:numCache>
                <c:formatCode>General</c:formatCode>
                <c:ptCount val="31"/>
                <c:pt idx="0">
                  <c:v>1</c:v>
                </c:pt>
                <c:pt idx="1">
                  <c:v>9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1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10</c:v>
                </c:pt>
                <c:pt idx="28">
                  <c:v>14</c:v>
                </c:pt>
                <c:pt idx="29">
                  <c:v>18</c:v>
                </c:pt>
                <c:pt idx="3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365824"/>
        <c:axId val="252375808"/>
      </c:barChart>
      <c:catAx>
        <c:axId val="25236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52375808"/>
        <c:crosses val="autoZero"/>
        <c:auto val="1"/>
        <c:lblAlgn val="ctr"/>
        <c:lblOffset val="100"/>
        <c:noMultiLvlLbl val="0"/>
      </c:catAx>
      <c:valAx>
        <c:axId val="25237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2365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Club Score vs Country</a:t>
            </a:r>
            <a:endParaRPr lang="ja-JP" alt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'2015_TOP100_CLUBS'!$A$117:$A$147</c:f>
              <c:strCache>
                <c:ptCount val="31"/>
                <c:pt idx="0">
                  <c:v>Belgium</c:v>
                </c:pt>
                <c:pt idx="1">
                  <c:v>Brazil</c:v>
                </c:pt>
                <c:pt idx="2">
                  <c:v>Bulgaria</c:v>
                </c:pt>
                <c:pt idx="3">
                  <c:v>Canada</c:v>
                </c:pt>
                <c:pt idx="4">
                  <c:v>China</c:v>
                </c:pt>
                <c:pt idx="5">
                  <c:v>Colombia</c:v>
                </c:pt>
                <c:pt idx="6">
                  <c:v>Croatia</c:v>
                </c:pt>
                <c:pt idx="7">
                  <c:v>Cyprus</c:v>
                </c:pt>
                <c:pt idx="8">
                  <c:v>Ecuador</c:v>
                </c:pt>
                <c:pt idx="9">
                  <c:v>Egypt</c:v>
                </c:pt>
                <c:pt idx="10">
                  <c:v>France</c:v>
                </c:pt>
                <c:pt idx="11">
                  <c:v>Germany</c:v>
                </c:pt>
                <c:pt idx="12">
                  <c:v>Greece</c:v>
                </c:pt>
                <c:pt idx="13">
                  <c:v>India</c:v>
                </c:pt>
                <c:pt idx="14">
                  <c:v>Italy</c:v>
                </c:pt>
                <c:pt idx="15">
                  <c:v>Japan</c:v>
                </c:pt>
                <c:pt idx="16">
                  <c:v>Malaysia</c:v>
                </c:pt>
                <c:pt idx="17">
                  <c:v>Netherland</c:v>
                </c:pt>
                <c:pt idx="18">
                  <c:v>Panama</c:v>
                </c:pt>
                <c:pt idx="19">
                  <c:v>Paraguay</c:v>
                </c:pt>
                <c:pt idx="20">
                  <c:v>Peru</c:v>
                </c:pt>
                <c:pt idx="21">
                  <c:v>Philippines</c:v>
                </c:pt>
                <c:pt idx="22">
                  <c:v>Portugal</c:v>
                </c:pt>
                <c:pt idx="23">
                  <c:v>Russia</c:v>
                </c:pt>
                <c:pt idx="24">
                  <c:v>Scotland</c:v>
                </c:pt>
                <c:pt idx="25">
                  <c:v>Singapore</c:v>
                </c:pt>
                <c:pt idx="26">
                  <c:v>South Korea</c:v>
                </c:pt>
                <c:pt idx="27">
                  <c:v>Spain</c:v>
                </c:pt>
                <c:pt idx="28">
                  <c:v>UK</c:v>
                </c:pt>
                <c:pt idx="29">
                  <c:v>USA</c:v>
                </c:pt>
                <c:pt idx="30">
                  <c:v>Vietnam</c:v>
                </c:pt>
              </c:strCache>
            </c:strRef>
          </c:cat>
          <c:val>
            <c:numRef>
              <c:f>'2015_TOP100_CLUBS'!$D$117:$D$147</c:f>
              <c:numCache>
                <c:formatCode>General</c:formatCode>
                <c:ptCount val="31"/>
                <c:pt idx="0">
                  <c:v>37</c:v>
                </c:pt>
                <c:pt idx="1">
                  <c:v>598</c:v>
                </c:pt>
                <c:pt idx="2">
                  <c:v>118</c:v>
                </c:pt>
                <c:pt idx="3">
                  <c:v>103</c:v>
                </c:pt>
                <c:pt idx="4">
                  <c:v>3</c:v>
                </c:pt>
                <c:pt idx="5">
                  <c:v>58</c:v>
                </c:pt>
                <c:pt idx="6">
                  <c:v>208</c:v>
                </c:pt>
                <c:pt idx="7">
                  <c:v>89</c:v>
                </c:pt>
                <c:pt idx="8">
                  <c:v>27</c:v>
                </c:pt>
                <c:pt idx="9">
                  <c:v>16</c:v>
                </c:pt>
                <c:pt idx="10">
                  <c:v>67</c:v>
                </c:pt>
                <c:pt idx="11">
                  <c:v>232</c:v>
                </c:pt>
                <c:pt idx="12">
                  <c:v>162</c:v>
                </c:pt>
                <c:pt idx="13">
                  <c:v>10</c:v>
                </c:pt>
                <c:pt idx="14">
                  <c:v>258</c:v>
                </c:pt>
                <c:pt idx="15">
                  <c:v>53</c:v>
                </c:pt>
                <c:pt idx="16">
                  <c:v>63</c:v>
                </c:pt>
                <c:pt idx="17">
                  <c:v>186</c:v>
                </c:pt>
                <c:pt idx="18">
                  <c:v>12</c:v>
                </c:pt>
                <c:pt idx="19">
                  <c:v>5</c:v>
                </c:pt>
                <c:pt idx="20">
                  <c:v>24</c:v>
                </c:pt>
                <c:pt idx="21">
                  <c:v>26</c:v>
                </c:pt>
                <c:pt idx="22">
                  <c:v>8</c:v>
                </c:pt>
                <c:pt idx="23">
                  <c:v>65</c:v>
                </c:pt>
                <c:pt idx="24">
                  <c:v>34</c:v>
                </c:pt>
                <c:pt idx="25">
                  <c:v>184</c:v>
                </c:pt>
                <c:pt idx="26">
                  <c:v>95</c:v>
                </c:pt>
                <c:pt idx="27">
                  <c:v>784</c:v>
                </c:pt>
                <c:pt idx="28">
                  <c:v>587</c:v>
                </c:pt>
                <c:pt idx="29">
                  <c:v>909</c:v>
                </c:pt>
                <c:pt idx="30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32192"/>
        <c:axId val="253433728"/>
      </c:barChart>
      <c:catAx>
        <c:axId val="25343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253433728"/>
        <c:crosses val="autoZero"/>
        <c:auto val="1"/>
        <c:lblAlgn val="ctr"/>
        <c:lblOffset val="100"/>
        <c:noMultiLvlLbl val="0"/>
      </c:catAx>
      <c:valAx>
        <c:axId val="25343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3432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Scores / Population</a:t>
            </a:r>
            <a:endParaRPr lang="ja-JP" alt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'2015_TOP100_CLUBS'!$A$117:$A$147</c:f>
              <c:strCache>
                <c:ptCount val="31"/>
                <c:pt idx="0">
                  <c:v>Belgium</c:v>
                </c:pt>
                <c:pt idx="1">
                  <c:v>Brazil</c:v>
                </c:pt>
                <c:pt idx="2">
                  <c:v>Bulgaria</c:v>
                </c:pt>
                <c:pt idx="3">
                  <c:v>Canada</c:v>
                </c:pt>
                <c:pt idx="4">
                  <c:v>China</c:v>
                </c:pt>
                <c:pt idx="5">
                  <c:v>Colombia</c:v>
                </c:pt>
                <c:pt idx="6">
                  <c:v>Croatia</c:v>
                </c:pt>
                <c:pt idx="7">
                  <c:v>Cyprus</c:v>
                </c:pt>
                <c:pt idx="8">
                  <c:v>Ecuador</c:v>
                </c:pt>
                <c:pt idx="9">
                  <c:v>Egypt</c:v>
                </c:pt>
                <c:pt idx="10">
                  <c:v>France</c:v>
                </c:pt>
                <c:pt idx="11">
                  <c:v>Germany</c:v>
                </c:pt>
                <c:pt idx="12">
                  <c:v>Greece</c:v>
                </c:pt>
                <c:pt idx="13">
                  <c:v>India</c:v>
                </c:pt>
                <c:pt idx="14">
                  <c:v>Italy</c:v>
                </c:pt>
                <c:pt idx="15">
                  <c:v>Japan</c:v>
                </c:pt>
                <c:pt idx="16">
                  <c:v>Malaysia</c:v>
                </c:pt>
                <c:pt idx="17">
                  <c:v>Netherland</c:v>
                </c:pt>
                <c:pt idx="18">
                  <c:v>Panama</c:v>
                </c:pt>
                <c:pt idx="19">
                  <c:v>Paraguay</c:v>
                </c:pt>
                <c:pt idx="20">
                  <c:v>Peru</c:v>
                </c:pt>
                <c:pt idx="21">
                  <c:v>Philippines</c:v>
                </c:pt>
                <c:pt idx="22">
                  <c:v>Portugal</c:v>
                </c:pt>
                <c:pt idx="23">
                  <c:v>Russia</c:v>
                </c:pt>
                <c:pt idx="24">
                  <c:v>Scotland</c:v>
                </c:pt>
                <c:pt idx="25">
                  <c:v>Singapore</c:v>
                </c:pt>
                <c:pt idx="26">
                  <c:v>South Korea</c:v>
                </c:pt>
                <c:pt idx="27">
                  <c:v>Spain</c:v>
                </c:pt>
                <c:pt idx="28">
                  <c:v>UK</c:v>
                </c:pt>
                <c:pt idx="29">
                  <c:v>USA</c:v>
                </c:pt>
                <c:pt idx="30">
                  <c:v>Vietnam</c:v>
                </c:pt>
              </c:strCache>
            </c:strRef>
          </c:cat>
          <c:val>
            <c:numRef>
              <c:f>'2015_TOP100_CLUBS'!$E$117:$E$147</c:f>
              <c:numCache>
                <c:formatCode>0.00_ </c:formatCode>
                <c:ptCount val="31"/>
                <c:pt idx="0">
                  <c:v>3.3636363636363638</c:v>
                </c:pt>
                <c:pt idx="1">
                  <c:v>2.9170731707317072</c:v>
                </c:pt>
                <c:pt idx="2">
                  <c:v>16.857142857142858</c:v>
                </c:pt>
                <c:pt idx="3">
                  <c:v>2.8611111111111112</c:v>
                </c:pt>
                <c:pt idx="4">
                  <c:v>2.1881838074398249E-3</c:v>
                </c:pt>
                <c:pt idx="5">
                  <c:v>1.2083333333333333</c:v>
                </c:pt>
                <c:pt idx="6">
                  <c:v>52</c:v>
                </c:pt>
                <c:pt idx="7">
                  <c:v>98.888888888888886</c:v>
                </c:pt>
                <c:pt idx="8">
                  <c:v>1.6875</c:v>
                </c:pt>
                <c:pt idx="9">
                  <c:v>0.1797752808988764</c:v>
                </c:pt>
                <c:pt idx="10">
                  <c:v>1.0151515151515151</c:v>
                </c:pt>
                <c:pt idx="11">
                  <c:v>2.8641975308641974</c:v>
                </c:pt>
                <c:pt idx="12">
                  <c:v>14.727272727272727</c:v>
                </c:pt>
                <c:pt idx="13">
                  <c:v>7.8369905956112845E-3</c:v>
                </c:pt>
                <c:pt idx="14">
                  <c:v>4.2295081967213113</c:v>
                </c:pt>
                <c:pt idx="15">
                  <c:v>0.41732283464566927</c:v>
                </c:pt>
                <c:pt idx="16">
                  <c:v>2.032258064516129</c:v>
                </c:pt>
                <c:pt idx="17">
                  <c:v>10.941176470588236</c:v>
                </c:pt>
                <c:pt idx="18">
                  <c:v>30</c:v>
                </c:pt>
                <c:pt idx="19">
                  <c:v>0.7142857142857143</c:v>
                </c:pt>
                <c:pt idx="20">
                  <c:v>0.77419354838709675</c:v>
                </c:pt>
                <c:pt idx="21">
                  <c:v>0.25490196078431371</c:v>
                </c:pt>
                <c:pt idx="22">
                  <c:v>0.8</c:v>
                </c:pt>
                <c:pt idx="23">
                  <c:v>0.44217687074829931</c:v>
                </c:pt>
                <c:pt idx="24">
                  <c:v>6.8</c:v>
                </c:pt>
                <c:pt idx="25">
                  <c:v>36.799999999999997</c:v>
                </c:pt>
                <c:pt idx="26">
                  <c:v>1.8627450980392157</c:v>
                </c:pt>
                <c:pt idx="27">
                  <c:v>17.043478260869566</c:v>
                </c:pt>
                <c:pt idx="28">
                  <c:v>9.0307692307692307</c:v>
                </c:pt>
                <c:pt idx="29">
                  <c:v>2.8229813664596275</c:v>
                </c:pt>
                <c:pt idx="30">
                  <c:v>0.31521739130434784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45632"/>
        <c:axId val="253447168"/>
      </c:barChart>
      <c:catAx>
        <c:axId val="25344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253447168"/>
        <c:crosses val="autoZero"/>
        <c:auto val="1"/>
        <c:lblAlgn val="ctr"/>
        <c:lblOffset val="100"/>
        <c:noMultiLvlLbl val="0"/>
      </c:catAx>
      <c:valAx>
        <c:axId val="253447168"/>
        <c:scaling>
          <c:orientation val="minMax"/>
          <c:max val="100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253445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altLang="ja-JP" sz="1400"/>
              <a:t>Regions</a:t>
            </a:r>
            <a:r>
              <a:rPr lang="en-US" altLang="ja-JP" sz="1400" baseline="0"/>
              <a:t> vs Club Score</a:t>
            </a:r>
            <a:endParaRPr lang="ja-JP" altLang="en-US" sz="14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'2015_TOP100_CLUBS'!$A$107</c:f>
              <c:strCache>
                <c:ptCount val="1"/>
                <c:pt idx="0">
                  <c:v>Africa</c:v>
                </c:pt>
              </c:strCache>
            </c:strRef>
          </c:tx>
          <c:spPr>
            <a:ln w="28575">
              <a:noFill/>
            </a:ln>
          </c:spPr>
          <c:xVal>
            <c:numRef>
              <c:f>'2015_TOP100_CLUBS'!$B$107</c:f>
              <c:numCache>
                <c:formatCode>General</c:formatCode>
                <c:ptCount val="1"/>
                <c:pt idx="0">
                  <c:v>1136</c:v>
                </c:pt>
              </c:numCache>
            </c:numRef>
          </c:xVal>
          <c:yVal>
            <c:numRef>
              <c:f>'2015_TOP100_CLUBS'!$D$107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'2015_TOP100_CLUBS'!$A$108</c:f>
              <c:strCache>
                <c:ptCount val="1"/>
                <c:pt idx="0">
                  <c:v>Asia</c:v>
                </c:pt>
              </c:strCache>
            </c:strRef>
          </c:tx>
          <c:spPr>
            <a:ln w="28575">
              <a:noFill/>
            </a:ln>
          </c:spPr>
          <c:xVal>
            <c:numRef>
              <c:f>'2015_TOP100_CLUBS'!$B$108</c:f>
              <c:numCache>
                <c:formatCode>General</c:formatCode>
                <c:ptCount val="1"/>
                <c:pt idx="0">
                  <c:v>4351</c:v>
                </c:pt>
              </c:numCache>
            </c:numRef>
          </c:xVal>
          <c:yVal>
            <c:numRef>
              <c:f>'2015_TOP100_CLUBS'!$D$108</c:f>
              <c:numCache>
                <c:formatCode>General</c:formatCode>
                <c:ptCount val="1"/>
                <c:pt idx="0">
                  <c:v>463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'2015_TOP100_CLUBS'!$A$109</c:f>
              <c:strCache>
                <c:ptCount val="1"/>
                <c:pt idx="0">
                  <c:v>North America</c:v>
                </c:pt>
              </c:strCache>
            </c:strRef>
          </c:tx>
          <c:spPr>
            <a:ln w="28575">
              <a:noFill/>
            </a:ln>
          </c:spPr>
          <c:xVal>
            <c:numRef>
              <c:f>'2015_TOP100_CLUBS'!$B$109</c:f>
              <c:numCache>
                <c:formatCode>General</c:formatCode>
                <c:ptCount val="1"/>
                <c:pt idx="0">
                  <c:v>353</c:v>
                </c:pt>
              </c:numCache>
            </c:numRef>
          </c:xVal>
          <c:yVal>
            <c:numRef>
              <c:f>'2015_TOP100_CLUBS'!$D$109</c:f>
              <c:numCache>
                <c:formatCode>General</c:formatCode>
                <c:ptCount val="1"/>
                <c:pt idx="0">
                  <c:v>1012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'2015_TOP100_CLUBS'!$A$110</c:f>
              <c:strCache>
                <c:ptCount val="1"/>
                <c:pt idx="0">
                  <c:v>South America</c:v>
                </c:pt>
              </c:strCache>
            </c:strRef>
          </c:tx>
          <c:spPr>
            <a:ln w="28575">
              <a:noFill/>
            </a:ln>
          </c:spPr>
          <c:xVal>
            <c:numRef>
              <c:f>'2015_TOP100_CLUBS'!$B$110</c:f>
              <c:numCache>
                <c:formatCode>General</c:formatCode>
                <c:ptCount val="1"/>
                <c:pt idx="0">
                  <c:v>410</c:v>
                </c:pt>
              </c:numCache>
            </c:numRef>
          </c:xVal>
          <c:yVal>
            <c:numRef>
              <c:f>'2015_TOP100_CLUBS'!$D$110</c:f>
              <c:numCache>
                <c:formatCode>General</c:formatCode>
                <c:ptCount val="1"/>
                <c:pt idx="0">
                  <c:v>724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'2015_TOP100_CLUBS'!$A$111</c:f>
              <c:strCache>
                <c:ptCount val="1"/>
                <c:pt idx="0">
                  <c:v>Europe</c:v>
                </c:pt>
              </c:strCache>
            </c:strRef>
          </c:tx>
          <c:spPr>
            <a:ln w="28575">
              <a:noFill/>
            </a:ln>
          </c:spPr>
          <c:xVal>
            <c:numRef>
              <c:f>'2015_TOP100_CLUBS'!$B$111</c:f>
              <c:numCache>
                <c:formatCode>General</c:formatCode>
                <c:ptCount val="1"/>
                <c:pt idx="0">
                  <c:v>741</c:v>
                </c:pt>
              </c:numCache>
            </c:numRef>
          </c:xVal>
          <c:yVal>
            <c:numRef>
              <c:f>'2015_TOP100_CLUBS'!$D$111</c:f>
              <c:numCache>
                <c:formatCode>General</c:formatCode>
                <c:ptCount val="1"/>
                <c:pt idx="0">
                  <c:v>2835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488128"/>
        <c:axId val="254608512"/>
      </c:scatterChart>
      <c:valAx>
        <c:axId val="25348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Population (mil.)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54608512"/>
        <c:crosses val="autoZero"/>
        <c:crossBetween val="midCat"/>
      </c:valAx>
      <c:valAx>
        <c:axId val="254608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Club Score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5348812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128</xdr:row>
      <xdr:rowOff>0</xdr:rowOff>
    </xdr:from>
    <xdr:to>
      <xdr:col>10</xdr:col>
      <xdr:colOff>466725</xdr:colOff>
      <xdr:row>144</xdr:row>
      <xdr:rowOff>152400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145</xdr:row>
      <xdr:rowOff>0</xdr:rowOff>
    </xdr:from>
    <xdr:to>
      <xdr:col>10</xdr:col>
      <xdr:colOff>466725</xdr:colOff>
      <xdr:row>161</xdr:row>
      <xdr:rowOff>152400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162</xdr:row>
      <xdr:rowOff>0</xdr:rowOff>
    </xdr:from>
    <xdr:to>
      <xdr:col>10</xdr:col>
      <xdr:colOff>466725</xdr:colOff>
      <xdr:row>178</xdr:row>
      <xdr:rowOff>152400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1172307</xdr:colOff>
      <xdr:row>104</xdr:row>
      <xdr:rowOff>0</xdr:rowOff>
    </xdr:from>
    <xdr:to>
      <xdr:col>7</xdr:col>
      <xdr:colOff>1903332</xdr:colOff>
      <xdr:row>126</xdr:row>
      <xdr:rowOff>1015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テーブル1" displayName="テーブル1" ref="A3:H103" totalsRowShown="0" headerRowDxfId="9" dataDxfId="8">
  <autoFilter ref="A3:H103"/>
  <tableColumns count="8">
    <tableColumn id="1" name="Rank#" dataDxfId="7"/>
    <tableColumn id="8" name="Score" dataDxfId="6">
      <calculatedColumnFormula>101-テーブル1[[#This Row],[Rank'#]]</calculatedColumnFormula>
    </tableColumn>
    <tableColumn id="2" name="Club Name" dataDxfId="5"/>
    <tableColumn id="3" name="City" dataDxfId="4"/>
    <tableColumn id="4" name="Country" dataDxfId="3"/>
    <tableColumn id="5" name="Regions of the World" dataDxfId="2"/>
    <tableColumn id="6" name="Capacity" dataDxfId="1"/>
    <tableColumn id="7" name="Link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48"/>
  <sheetViews>
    <sheetView showGridLines="0" tabSelected="1" topLeftCell="A103" zoomScale="130" zoomScaleNormal="130" workbookViewId="0">
      <selection activeCell="B7" sqref="B7"/>
    </sheetView>
  </sheetViews>
  <sheetFormatPr defaultRowHeight="12.75" x14ac:dyDescent="0.2"/>
  <cols>
    <col min="1" max="2" width="14" style="2" customWidth="1"/>
    <col min="3" max="3" width="18.42578125" style="2" bestFit="1" customWidth="1"/>
    <col min="4" max="4" width="16.85546875" style="2" customWidth="1"/>
    <col min="5" max="5" width="17.5703125" style="2" customWidth="1"/>
    <col min="6" max="6" width="20.42578125" style="2" customWidth="1"/>
    <col min="7" max="7" width="10.42578125" style="6" customWidth="1"/>
    <col min="8" max="8" width="37" style="2" bestFit="1" customWidth="1"/>
    <col min="9" max="16384" width="9.140625" style="2"/>
  </cols>
  <sheetData>
    <row r="1" spans="1:8" ht="18" x14ac:dyDescent="0.2">
      <c r="A1" s="9" t="s">
        <v>274</v>
      </c>
      <c r="B1" s="1"/>
    </row>
    <row r="2" spans="1:8" x14ac:dyDescent="0.2">
      <c r="A2" s="4" t="str">
        <f>+HYPERLINK("http://djmag.com/top100clubs","http://djmag.com/top100clubs")</f>
        <v>http://djmag.com/top100clubs</v>
      </c>
      <c r="B2" s="4"/>
    </row>
    <row r="3" spans="1:8" x14ac:dyDescent="0.2">
      <c r="A3" s="7" t="s">
        <v>291</v>
      </c>
      <c r="B3" s="7" t="s">
        <v>299</v>
      </c>
      <c r="C3" s="7" t="s">
        <v>279</v>
      </c>
      <c r="D3" s="7" t="s">
        <v>278</v>
      </c>
      <c r="E3" s="7" t="s">
        <v>277</v>
      </c>
      <c r="F3" s="7" t="s">
        <v>280</v>
      </c>
      <c r="G3" s="7" t="s">
        <v>276</v>
      </c>
      <c r="H3" s="7" t="s">
        <v>275</v>
      </c>
    </row>
    <row r="4" spans="1:8" x14ac:dyDescent="0.2">
      <c r="A4" s="2">
        <v>1</v>
      </c>
      <c r="B4" s="2">
        <f>101-テーブル1[[#This Row],[Rank'#]]</f>
        <v>100</v>
      </c>
      <c r="C4" s="2" t="s">
        <v>0</v>
      </c>
      <c r="D4" s="2" t="s">
        <v>1</v>
      </c>
      <c r="E4" s="2" t="s">
        <v>2</v>
      </c>
      <c r="F4" s="2" t="s">
        <v>281</v>
      </c>
      <c r="G4" s="6">
        <v>8000</v>
      </c>
      <c r="H4" s="2" t="s">
        <v>3</v>
      </c>
    </row>
    <row r="5" spans="1:8" x14ac:dyDescent="0.2">
      <c r="A5" s="2">
        <v>2</v>
      </c>
      <c r="B5" s="2">
        <f>101-テーブル1[[#This Row],[Rank'#]]</f>
        <v>99</v>
      </c>
      <c r="C5" s="2" t="s">
        <v>4</v>
      </c>
      <c r="D5" s="2" t="s">
        <v>5</v>
      </c>
      <c r="E5" s="2" t="s">
        <v>6</v>
      </c>
      <c r="F5" s="2" t="s">
        <v>282</v>
      </c>
      <c r="G5" s="6">
        <v>5000</v>
      </c>
      <c r="H5" s="2" t="s">
        <v>7</v>
      </c>
    </row>
    <row r="6" spans="1:8" x14ac:dyDescent="0.2">
      <c r="A6" s="2">
        <v>3</v>
      </c>
      <c r="B6" s="2">
        <f>101-テーブル1[[#This Row],[Rank'#]]</f>
        <v>98</v>
      </c>
      <c r="C6" s="2" t="s">
        <v>8</v>
      </c>
      <c r="D6" s="2" t="s">
        <v>9</v>
      </c>
      <c r="E6" s="2" t="s">
        <v>10</v>
      </c>
      <c r="F6" s="2" t="s">
        <v>284</v>
      </c>
      <c r="G6" s="6">
        <v>3024</v>
      </c>
    </row>
    <row r="7" spans="1:8" x14ac:dyDescent="0.2">
      <c r="A7" s="2">
        <v>4</v>
      </c>
      <c r="B7" s="2">
        <f>101-テーブル1[[#This Row],[Rank'#]]</f>
        <v>97</v>
      </c>
      <c r="C7" s="2" t="s">
        <v>11</v>
      </c>
      <c r="D7" s="2" t="s">
        <v>5</v>
      </c>
      <c r="E7" s="2" t="s">
        <v>6</v>
      </c>
      <c r="F7" s="2" t="s">
        <v>282</v>
      </c>
      <c r="G7" s="6">
        <v>3000</v>
      </c>
      <c r="H7" s="2" t="s">
        <v>12</v>
      </c>
    </row>
    <row r="8" spans="1:8" x14ac:dyDescent="0.2">
      <c r="A8" s="2">
        <v>5</v>
      </c>
      <c r="B8" s="2">
        <f>101-テーブル1[[#This Row],[Rank'#]]</f>
        <v>96</v>
      </c>
      <c r="C8" s="2" t="s">
        <v>13</v>
      </c>
      <c r="D8" s="2" t="s">
        <v>5</v>
      </c>
      <c r="E8" s="2" t="s">
        <v>6</v>
      </c>
      <c r="F8" s="2" t="s">
        <v>282</v>
      </c>
      <c r="G8" s="6">
        <v>4000</v>
      </c>
      <c r="H8" s="2" t="s">
        <v>14</v>
      </c>
    </row>
    <row r="9" spans="1:8" x14ac:dyDescent="0.2">
      <c r="A9" s="2">
        <v>6</v>
      </c>
      <c r="B9" s="2">
        <f>101-テーブル1[[#This Row],[Rank'#]]</f>
        <v>95</v>
      </c>
      <c r="C9" s="2" t="s">
        <v>15</v>
      </c>
      <c r="D9" s="2" t="s">
        <v>16</v>
      </c>
      <c r="E9" s="2" t="s">
        <v>17</v>
      </c>
      <c r="F9" s="2" t="s">
        <v>285</v>
      </c>
      <c r="G9" s="6">
        <v>1000</v>
      </c>
      <c r="H9" s="2" t="s">
        <v>18</v>
      </c>
    </row>
    <row r="10" spans="1:8" x14ac:dyDescent="0.2">
      <c r="A10" s="2">
        <v>7</v>
      </c>
      <c r="B10" s="2">
        <f>101-テーブル1[[#This Row],[Rank'#]]</f>
        <v>94</v>
      </c>
      <c r="C10" s="2" t="s">
        <v>19</v>
      </c>
      <c r="D10" s="2" t="s">
        <v>20</v>
      </c>
      <c r="E10" s="2" t="s">
        <v>20</v>
      </c>
      <c r="F10" s="2" t="s">
        <v>286</v>
      </c>
      <c r="G10" s="6">
        <v>1500</v>
      </c>
      <c r="H10" s="2" t="s">
        <v>21</v>
      </c>
    </row>
    <row r="11" spans="1:8" x14ac:dyDescent="0.2">
      <c r="A11" s="2">
        <v>8</v>
      </c>
      <c r="B11" s="2">
        <f>101-テーブル1[[#This Row],[Rank'#]]</f>
        <v>93</v>
      </c>
      <c r="C11" s="2" t="s">
        <v>22</v>
      </c>
      <c r="D11" s="2" t="s">
        <v>23</v>
      </c>
      <c r="E11" s="2" t="s">
        <v>24</v>
      </c>
      <c r="F11" s="2" t="s">
        <v>282</v>
      </c>
      <c r="G11" s="6">
        <v>3000</v>
      </c>
      <c r="H11" s="2" t="s">
        <v>25</v>
      </c>
    </row>
    <row r="12" spans="1:8" x14ac:dyDescent="0.2">
      <c r="A12" s="2">
        <v>9</v>
      </c>
      <c r="B12" s="2">
        <f>101-テーブル1[[#This Row],[Rank'#]]</f>
        <v>92</v>
      </c>
      <c r="C12" s="2" t="s">
        <v>26</v>
      </c>
      <c r="D12" s="2" t="s">
        <v>27</v>
      </c>
      <c r="E12" s="2" t="s">
        <v>24</v>
      </c>
      <c r="F12" s="2" t="s">
        <v>282</v>
      </c>
      <c r="G12" s="6">
        <v>5000</v>
      </c>
      <c r="H12" s="2" t="s">
        <v>28</v>
      </c>
    </row>
    <row r="13" spans="1:8" x14ac:dyDescent="0.2">
      <c r="A13" s="2">
        <v>10</v>
      </c>
      <c r="B13" s="2">
        <f>101-テーブル1[[#This Row],[Rank'#]]</f>
        <v>91</v>
      </c>
      <c r="C13" s="2" t="s">
        <v>29</v>
      </c>
      <c r="D13" s="2" t="s">
        <v>30</v>
      </c>
      <c r="E13" s="2" t="s">
        <v>31</v>
      </c>
      <c r="F13" s="2" t="s">
        <v>281</v>
      </c>
      <c r="G13" s="6">
        <v>4000</v>
      </c>
      <c r="H13" s="2" t="s">
        <v>32</v>
      </c>
    </row>
    <row r="14" spans="1:8" x14ac:dyDescent="0.2">
      <c r="A14" s="2">
        <v>11</v>
      </c>
      <c r="B14" s="2">
        <f>101-テーブル1[[#This Row],[Rank'#]]</f>
        <v>90</v>
      </c>
      <c r="C14" s="2" t="s">
        <v>33</v>
      </c>
      <c r="D14" s="2" t="s">
        <v>20</v>
      </c>
      <c r="E14" s="2" t="s">
        <v>20</v>
      </c>
      <c r="F14" s="2" t="s">
        <v>285</v>
      </c>
      <c r="G14" s="6">
        <v>4000</v>
      </c>
    </row>
    <row r="15" spans="1:8" x14ac:dyDescent="0.2">
      <c r="A15" s="2">
        <v>12</v>
      </c>
      <c r="B15" s="2">
        <f>101-テーブル1[[#This Row],[Rank'#]]</f>
        <v>89</v>
      </c>
      <c r="C15" s="2" t="s">
        <v>34</v>
      </c>
      <c r="D15" s="2" t="s">
        <v>35</v>
      </c>
      <c r="E15" s="2" t="s">
        <v>36</v>
      </c>
      <c r="F15" s="2" t="s">
        <v>287</v>
      </c>
      <c r="G15" s="6">
        <v>5000</v>
      </c>
      <c r="H15" s="2" t="s">
        <v>37</v>
      </c>
    </row>
    <row r="16" spans="1:8" x14ac:dyDescent="0.2">
      <c r="A16" s="2">
        <v>13</v>
      </c>
      <c r="B16" s="2">
        <f>101-テーブル1[[#This Row],[Rank'#]]</f>
        <v>88</v>
      </c>
      <c r="C16" s="2" t="s">
        <v>38</v>
      </c>
      <c r="D16" s="2" t="s">
        <v>39</v>
      </c>
      <c r="E16" s="2" t="s">
        <v>40</v>
      </c>
      <c r="F16" s="2" t="s">
        <v>282</v>
      </c>
      <c r="G16" s="6">
        <v>1500</v>
      </c>
      <c r="H16" s="2" t="s">
        <v>41</v>
      </c>
    </row>
    <row r="17" spans="1:8" x14ac:dyDescent="0.2">
      <c r="A17" s="2">
        <v>14</v>
      </c>
      <c r="B17" s="2">
        <f>101-テーブル1[[#This Row],[Rank'#]]</f>
        <v>87</v>
      </c>
      <c r="C17" s="2" t="s">
        <v>42</v>
      </c>
      <c r="D17" s="2" t="s">
        <v>27</v>
      </c>
      <c r="E17" s="2" t="s">
        <v>24</v>
      </c>
      <c r="F17" s="2" t="s">
        <v>282</v>
      </c>
      <c r="G17" s="6">
        <v>1500</v>
      </c>
    </row>
    <row r="18" spans="1:8" x14ac:dyDescent="0.2">
      <c r="A18" s="2">
        <v>15</v>
      </c>
      <c r="B18" s="2">
        <f>101-テーブル1[[#This Row],[Rank'#]]</f>
        <v>86</v>
      </c>
      <c r="C18" s="2" t="s">
        <v>43</v>
      </c>
      <c r="D18" s="2" t="s">
        <v>44</v>
      </c>
      <c r="E18" s="2" t="s">
        <v>36</v>
      </c>
      <c r="F18" s="2" t="s">
        <v>287</v>
      </c>
      <c r="G18" s="6">
        <v>1000</v>
      </c>
      <c r="H18" s="2" t="s">
        <v>45</v>
      </c>
    </row>
    <row r="19" spans="1:8" x14ac:dyDescent="0.2">
      <c r="A19" s="2">
        <v>16</v>
      </c>
      <c r="B19" s="2">
        <f>101-テーブル1[[#This Row],[Rank'#]]</f>
        <v>85</v>
      </c>
      <c r="C19" s="2" t="s">
        <v>46</v>
      </c>
      <c r="D19" s="2" t="s">
        <v>47</v>
      </c>
      <c r="E19" s="2" t="s">
        <v>48</v>
      </c>
      <c r="F19" s="2" t="s">
        <v>282</v>
      </c>
      <c r="G19" s="6">
        <v>2000</v>
      </c>
      <c r="H19" s="2" t="s">
        <v>49</v>
      </c>
    </row>
    <row r="20" spans="1:8" x14ac:dyDescent="0.2">
      <c r="A20" s="2">
        <v>17</v>
      </c>
      <c r="B20" s="2">
        <f>101-テーブル1[[#This Row],[Rank'#]]</f>
        <v>84</v>
      </c>
      <c r="C20" s="2" t="s">
        <v>50</v>
      </c>
      <c r="D20" s="2" t="s">
        <v>51</v>
      </c>
      <c r="E20" s="2" t="s">
        <v>52</v>
      </c>
      <c r="F20" s="2" t="s">
        <v>282</v>
      </c>
      <c r="G20" s="6">
        <v>3000</v>
      </c>
      <c r="H20" s="2" t="s">
        <v>53</v>
      </c>
    </row>
    <row r="21" spans="1:8" x14ac:dyDescent="0.2">
      <c r="A21" s="2">
        <v>18</v>
      </c>
      <c r="B21" s="2">
        <f>101-テーブル1[[#This Row],[Rank'#]]</f>
        <v>83</v>
      </c>
      <c r="C21" s="2" t="s">
        <v>54</v>
      </c>
      <c r="D21" s="2" t="s">
        <v>55</v>
      </c>
      <c r="E21" s="2" t="s">
        <v>56</v>
      </c>
      <c r="F21" s="2" t="s">
        <v>288</v>
      </c>
      <c r="G21" s="6">
        <v>3000</v>
      </c>
      <c r="H21" s="2" t="s">
        <v>57</v>
      </c>
    </row>
    <row r="22" spans="1:8" x14ac:dyDescent="0.2">
      <c r="A22" s="2">
        <v>19</v>
      </c>
      <c r="B22" s="2">
        <f>101-テーブル1[[#This Row],[Rank'#]]</f>
        <v>82</v>
      </c>
      <c r="C22" s="2" t="s">
        <v>58</v>
      </c>
      <c r="D22" s="2" t="s">
        <v>59</v>
      </c>
      <c r="E22" s="2" t="s">
        <v>31</v>
      </c>
      <c r="F22" s="2" t="s">
        <v>281</v>
      </c>
      <c r="G22" s="6">
        <v>2500</v>
      </c>
      <c r="H22" s="2" t="s">
        <v>60</v>
      </c>
    </row>
    <row r="23" spans="1:8" x14ac:dyDescent="0.2">
      <c r="A23" s="2">
        <v>20</v>
      </c>
      <c r="B23" s="2">
        <f>101-テーブル1[[#This Row],[Rank'#]]</f>
        <v>81</v>
      </c>
      <c r="C23" s="2" t="s">
        <v>61</v>
      </c>
      <c r="D23" s="2" t="s">
        <v>62</v>
      </c>
      <c r="E23" s="2" t="s">
        <v>63</v>
      </c>
      <c r="F23" s="2" t="s">
        <v>282</v>
      </c>
      <c r="G23" s="6">
        <v>4500</v>
      </c>
      <c r="H23" s="2" t="s">
        <v>64</v>
      </c>
    </row>
    <row r="24" spans="1:8" x14ac:dyDescent="0.2">
      <c r="A24" s="2">
        <v>21</v>
      </c>
      <c r="B24" s="2">
        <f>101-テーブル1[[#This Row],[Rank'#]]</f>
        <v>80</v>
      </c>
      <c r="C24" s="2" t="s">
        <v>65</v>
      </c>
      <c r="D24" s="2" t="s">
        <v>66</v>
      </c>
      <c r="E24" s="2" t="s">
        <v>56</v>
      </c>
      <c r="F24" s="2" t="s">
        <v>289</v>
      </c>
      <c r="G24" s="6">
        <v>1800</v>
      </c>
    </row>
    <row r="25" spans="1:8" x14ac:dyDescent="0.2">
      <c r="A25" s="2">
        <v>22</v>
      </c>
      <c r="B25" s="2">
        <f>101-テーブル1[[#This Row],[Rank'#]]</f>
        <v>79</v>
      </c>
      <c r="C25" s="2" t="s">
        <v>67</v>
      </c>
      <c r="D25" s="2" t="s">
        <v>68</v>
      </c>
      <c r="E25" s="2" t="s">
        <v>69</v>
      </c>
      <c r="F25" s="2" t="s">
        <v>282</v>
      </c>
      <c r="G25" s="6">
        <v>1200</v>
      </c>
      <c r="H25" s="2" t="s">
        <v>70</v>
      </c>
    </row>
    <row r="26" spans="1:8" x14ac:dyDescent="0.2">
      <c r="A26" s="2">
        <v>23</v>
      </c>
      <c r="B26" s="2">
        <f>101-テーブル1[[#This Row],[Rank'#]]</f>
        <v>78</v>
      </c>
      <c r="C26" s="2" t="s">
        <v>71</v>
      </c>
      <c r="D26" s="2" t="s">
        <v>72</v>
      </c>
      <c r="E26" s="2" t="s">
        <v>73</v>
      </c>
      <c r="F26" s="2" t="s">
        <v>282</v>
      </c>
      <c r="G26" s="6">
        <v>3000</v>
      </c>
      <c r="H26" s="2" t="s">
        <v>74</v>
      </c>
    </row>
    <row r="27" spans="1:8" x14ac:dyDescent="0.2">
      <c r="A27" s="2">
        <v>24</v>
      </c>
      <c r="B27" s="2">
        <f>101-テーブル1[[#This Row],[Rank'#]]</f>
        <v>77</v>
      </c>
      <c r="C27" s="2" t="s">
        <v>75</v>
      </c>
      <c r="D27" s="2" t="s">
        <v>76</v>
      </c>
      <c r="E27" s="2" t="s">
        <v>36</v>
      </c>
      <c r="F27" s="2" t="s">
        <v>287</v>
      </c>
      <c r="G27" s="6">
        <v>500</v>
      </c>
      <c r="H27" s="2" t="s">
        <v>77</v>
      </c>
    </row>
    <row r="28" spans="1:8" x14ac:dyDescent="0.2">
      <c r="A28" s="2">
        <v>25</v>
      </c>
      <c r="B28" s="2">
        <f>101-テーブル1[[#This Row],[Rank'#]]</f>
        <v>76</v>
      </c>
      <c r="C28" s="2" t="s">
        <v>78</v>
      </c>
      <c r="D28" s="2" t="s">
        <v>66</v>
      </c>
      <c r="E28" s="2" t="s">
        <v>56</v>
      </c>
      <c r="F28" s="2" t="s">
        <v>289</v>
      </c>
      <c r="G28" s="6">
        <v>2500</v>
      </c>
    </row>
    <row r="29" spans="1:8" x14ac:dyDescent="0.2">
      <c r="A29" s="2">
        <v>26</v>
      </c>
      <c r="B29" s="2">
        <f>101-テーブル1[[#This Row],[Rank'#]]</f>
        <v>75</v>
      </c>
      <c r="C29" s="2" t="s">
        <v>79</v>
      </c>
      <c r="D29" s="2" t="s">
        <v>80</v>
      </c>
      <c r="E29" s="2" t="s">
        <v>31</v>
      </c>
      <c r="F29" s="2" t="s">
        <v>281</v>
      </c>
      <c r="G29" s="6">
        <v>3000</v>
      </c>
      <c r="H29" s="2" t="s">
        <v>81</v>
      </c>
    </row>
    <row r="30" spans="1:8" x14ac:dyDescent="0.2">
      <c r="A30" s="2">
        <v>27</v>
      </c>
      <c r="B30" s="2">
        <f>101-テーブル1[[#This Row],[Rank'#]]</f>
        <v>74</v>
      </c>
      <c r="C30" s="2" t="s">
        <v>82</v>
      </c>
      <c r="D30" s="2" t="s">
        <v>66</v>
      </c>
      <c r="E30" s="2" t="s">
        <v>56</v>
      </c>
      <c r="F30" s="2" t="s">
        <v>289</v>
      </c>
      <c r="G30" s="6">
        <v>3000</v>
      </c>
      <c r="H30" s="2" t="s">
        <v>83</v>
      </c>
    </row>
    <row r="31" spans="1:8" x14ac:dyDescent="0.2">
      <c r="A31" s="2">
        <v>28</v>
      </c>
      <c r="B31" s="2">
        <f>101-テーブル1[[#This Row],[Rank'#]]</f>
        <v>73</v>
      </c>
      <c r="C31" s="2" t="s">
        <v>84</v>
      </c>
      <c r="D31" s="2" t="s">
        <v>85</v>
      </c>
      <c r="E31" s="2" t="s">
        <v>86</v>
      </c>
      <c r="F31" s="2" t="s">
        <v>282</v>
      </c>
      <c r="G31" s="6">
        <v>1250</v>
      </c>
      <c r="H31" s="2" t="s">
        <v>87</v>
      </c>
    </row>
    <row r="32" spans="1:8" x14ac:dyDescent="0.2">
      <c r="A32" s="2">
        <v>29</v>
      </c>
      <c r="B32" s="2">
        <f>101-テーブル1[[#This Row],[Rank'#]]</f>
        <v>72</v>
      </c>
      <c r="C32" s="2" t="s">
        <v>88</v>
      </c>
      <c r="D32" s="2" t="s">
        <v>89</v>
      </c>
      <c r="E32" s="2" t="s">
        <v>90</v>
      </c>
      <c r="F32" s="2" t="s">
        <v>282</v>
      </c>
      <c r="G32" s="6">
        <v>2500</v>
      </c>
      <c r="H32" s="2" t="s">
        <v>91</v>
      </c>
    </row>
    <row r="33" spans="1:8" x14ac:dyDescent="0.2">
      <c r="A33" s="2">
        <v>30</v>
      </c>
      <c r="B33" s="2">
        <f>101-テーブル1[[#This Row],[Rank'#]]</f>
        <v>71</v>
      </c>
      <c r="C33" s="2" t="s">
        <v>92</v>
      </c>
      <c r="D33" s="2" t="s">
        <v>93</v>
      </c>
      <c r="E33" s="2" t="s">
        <v>94</v>
      </c>
      <c r="F33" s="2" t="s">
        <v>282</v>
      </c>
      <c r="G33" s="6">
        <v>800</v>
      </c>
      <c r="H33" s="2" t="s">
        <v>95</v>
      </c>
    </row>
    <row r="34" spans="1:8" x14ac:dyDescent="0.2">
      <c r="A34" s="2">
        <v>31</v>
      </c>
      <c r="B34" s="2">
        <f>101-テーブル1[[#This Row],[Rank'#]]</f>
        <v>70</v>
      </c>
      <c r="C34" s="2" t="s">
        <v>96</v>
      </c>
      <c r="D34" s="2" t="s">
        <v>27</v>
      </c>
      <c r="E34" s="2" t="s">
        <v>24</v>
      </c>
      <c r="F34" s="2" t="s">
        <v>282</v>
      </c>
      <c r="G34" s="6">
        <v>1500</v>
      </c>
      <c r="H34" s="2" t="s">
        <v>97</v>
      </c>
    </row>
    <row r="35" spans="1:8" x14ac:dyDescent="0.2">
      <c r="A35" s="2">
        <v>32</v>
      </c>
      <c r="B35" s="2">
        <f>101-テーブル1[[#This Row],[Rank'#]]</f>
        <v>69</v>
      </c>
      <c r="C35" s="2" t="s">
        <v>98</v>
      </c>
      <c r="D35" s="2" t="s">
        <v>66</v>
      </c>
      <c r="E35" s="2" t="s">
        <v>56</v>
      </c>
      <c r="F35" s="2" t="s">
        <v>289</v>
      </c>
      <c r="G35" s="6">
        <v>3000</v>
      </c>
    </row>
    <row r="36" spans="1:8" x14ac:dyDescent="0.2">
      <c r="A36" s="2">
        <v>33</v>
      </c>
      <c r="B36" s="2">
        <f>101-テーブル1[[#This Row],[Rank'#]]</f>
        <v>68</v>
      </c>
      <c r="C36" s="2" t="s">
        <v>99</v>
      </c>
      <c r="D36" s="2" t="s">
        <v>93</v>
      </c>
      <c r="E36" s="2" t="s">
        <v>94</v>
      </c>
      <c r="F36" s="2" t="s">
        <v>282</v>
      </c>
      <c r="G36" s="6">
        <v>1200</v>
      </c>
    </row>
    <row r="37" spans="1:8" x14ac:dyDescent="0.2">
      <c r="A37" s="2">
        <v>34</v>
      </c>
      <c r="B37" s="2">
        <f>101-テーブル1[[#This Row],[Rank'#]]</f>
        <v>67</v>
      </c>
      <c r="C37" s="2" t="s">
        <v>100</v>
      </c>
      <c r="D37" s="2" t="s">
        <v>101</v>
      </c>
      <c r="E37" s="2" t="s">
        <v>31</v>
      </c>
      <c r="F37" s="2" t="s">
        <v>281</v>
      </c>
      <c r="G37" s="6">
        <v>700</v>
      </c>
    </row>
    <row r="38" spans="1:8" x14ac:dyDescent="0.2">
      <c r="A38" s="2">
        <v>35</v>
      </c>
      <c r="B38" s="2">
        <f>101-テーブル1[[#This Row],[Rank'#]]</f>
        <v>66</v>
      </c>
      <c r="C38" s="2" t="s">
        <v>102</v>
      </c>
      <c r="D38" s="2" t="s">
        <v>103</v>
      </c>
      <c r="E38" s="2" t="s">
        <v>36</v>
      </c>
      <c r="F38" s="2" t="s">
        <v>287</v>
      </c>
      <c r="G38" s="6">
        <v>1200</v>
      </c>
      <c r="H38" s="2" t="s">
        <v>104</v>
      </c>
    </row>
    <row r="39" spans="1:8" x14ac:dyDescent="0.2">
      <c r="A39" s="2">
        <v>36</v>
      </c>
      <c r="B39" s="2">
        <f>101-テーブル1[[#This Row],[Rank'#]]</f>
        <v>65</v>
      </c>
      <c r="C39" s="2" t="s">
        <v>105</v>
      </c>
      <c r="D39" s="2" t="s">
        <v>106</v>
      </c>
      <c r="E39" s="2" t="s">
        <v>107</v>
      </c>
      <c r="F39" s="2" t="s">
        <v>287</v>
      </c>
      <c r="G39" s="6">
        <v>800</v>
      </c>
      <c r="H39" s="2" t="s">
        <v>108</v>
      </c>
    </row>
    <row r="40" spans="1:8" x14ac:dyDescent="0.2">
      <c r="A40" s="2">
        <v>37</v>
      </c>
      <c r="B40" s="2">
        <f>101-テーブル1[[#This Row],[Rank'#]]</f>
        <v>64</v>
      </c>
      <c r="C40" s="2" t="s">
        <v>109</v>
      </c>
      <c r="D40" s="2" t="s">
        <v>110</v>
      </c>
      <c r="E40" s="2" t="s">
        <v>111</v>
      </c>
      <c r="F40" s="2" t="s">
        <v>282</v>
      </c>
      <c r="G40" s="6">
        <v>4000</v>
      </c>
    </row>
    <row r="41" spans="1:8" x14ac:dyDescent="0.2">
      <c r="A41" s="2">
        <v>38</v>
      </c>
      <c r="B41" s="2">
        <f>101-テーブル1[[#This Row],[Rank'#]]</f>
        <v>63</v>
      </c>
      <c r="C41" s="2" t="s">
        <v>112</v>
      </c>
      <c r="D41" s="2" t="s">
        <v>113</v>
      </c>
      <c r="E41" s="2" t="s">
        <v>114</v>
      </c>
      <c r="F41" s="2" t="s">
        <v>285</v>
      </c>
      <c r="G41" s="6">
        <v>2000</v>
      </c>
    </row>
    <row r="42" spans="1:8" x14ac:dyDescent="0.2">
      <c r="A42" s="2">
        <v>39</v>
      </c>
      <c r="B42" s="2">
        <f>101-テーブル1[[#This Row],[Rank'#]]</f>
        <v>62</v>
      </c>
      <c r="C42" s="2" t="s">
        <v>115</v>
      </c>
      <c r="D42" s="2" t="s">
        <v>116</v>
      </c>
      <c r="E42" s="2" t="s">
        <v>117</v>
      </c>
      <c r="F42" s="2" t="s">
        <v>282</v>
      </c>
      <c r="G42" s="6">
        <v>1500</v>
      </c>
    </row>
    <row r="43" spans="1:8" x14ac:dyDescent="0.2">
      <c r="A43" s="2">
        <v>40</v>
      </c>
      <c r="B43" s="2">
        <f>101-テーブル1[[#This Row],[Rank'#]]</f>
        <v>61</v>
      </c>
      <c r="C43" s="2" t="s">
        <v>118</v>
      </c>
      <c r="D43" s="2" t="s">
        <v>119</v>
      </c>
      <c r="E43" s="2" t="s">
        <v>56</v>
      </c>
      <c r="F43" s="2" t="s">
        <v>288</v>
      </c>
      <c r="G43" s="6">
        <v>1500</v>
      </c>
    </row>
    <row r="44" spans="1:8" x14ac:dyDescent="0.2">
      <c r="A44" s="2">
        <v>41</v>
      </c>
      <c r="B44" s="2">
        <f>101-テーブル1[[#This Row],[Rank'#]]</f>
        <v>60</v>
      </c>
      <c r="C44" s="2" t="s">
        <v>120</v>
      </c>
      <c r="D44" s="2" t="s">
        <v>121</v>
      </c>
      <c r="E44" s="2" t="s">
        <v>31</v>
      </c>
      <c r="F44" s="2" t="s">
        <v>281</v>
      </c>
      <c r="G44" s="6">
        <v>5000</v>
      </c>
    </row>
    <row r="45" spans="1:8" x14ac:dyDescent="0.2">
      <c r="A45" s="2">
        <v>42</v>
      </c>
      <c r="B45" s="2">
        <f>101-テーブル1[[#This Row],[Rank'#]]</f>
        <v>59</v>
      </c>
      <c r="C45" s="2" t="s">
        <v>122</v>
      </c>
      <c r="D45" s="2" t="s">
        <v>123</v>
      </c>
      <c r="E45" s="2" t="s">
        <v>24</v>
      </c>
      <c r="F45" s="2" t="s">
        <v>282</v>
      </c>
      <c r="G45" s="6">
        <v>2500</v>
      </c>
    </row>
    <row r="46" spans="1:8" x14ac:dyDescent="0.2">
      <c r="A46" s="2">
        <v>43</v>
      </c>
      <c r="B46" s="2">
        <f>101-テーブル1[[#This Row],[Rank'#]]</f>
        <v>58</v>
      </c>
      <c r="C46" s="2" t="s">
        <v>124</v>
      </c>
      <c r="D46" s="2" t="s">
        <v>125</v>
      </c>
      <c r="E46" s="2" t="s">
        <v>126</v>
      </c>
      <c r="F46" s="2" t="s">
        <v>290</v>
      </c>
      <c r="G46" s="6">
        <v>800</v>
      </c>
    </row>
    <row r="47" spans="1:8" x14ac:dyDescent="0.2">
      <c r="A47" s="2">
        <v>44</v>
      </c>
      <c r="B47" s="2">
        <f>101-テーブル1[[#This Row],[Rank'#]]</f>
        <v>57</v>
      </c>
      <c r="C47" s="2" t="s">
        <v>127</v>
      </c>
      <c r="D47" s="2" t="s">
        <v>128</v>
      </c>
      <c r="E47" s="2" t="s">
        <v>117</v>
      </c>
      <c r="F47" s="2" t="s">
        <v>282</v>
      </c>
      <c r="G47" s="6">
        <v>2400</v>
      </c>
    </row>
    <row r="48" spans="1:8" x14ac:dyDescent="0.2">
      <c r="A48" s="2">
        <v>45</v>
      </c>
      <c r="B48" s="2">
        <f>101-テーブル1[[#This Row],[Rank'#]]</f>
        <v>56</v>
      </c>
      <c r="C48" s="2" t="s">
        <v>129</v>
      </c>
      <c r="D48" s="2" t="s">
        <v>130</v>
      </c>
      <c r="E48" s="2" t="s">
        <v>56</v>
      </c>
      <c r="F48" s="2" t="s">
        <v>289</v>
      </c>
      <c r="G48" s="6">
        <v>2000</v>
      </c>
    </row>
    <row r="49" spans="1:8" x14ac:dyDescent="0.2">
      <c r="A49" s="2">
        <v>46</v>
      </c>
      <c r="B49" s="2">
        <f>101-テーブル1[[#This Row],[Rank'#]]</f>
        <v>55</v>
      </c>
      <c r="C49" s="2" t="s">
        <v>131</v>
      </c>
      <c r="D49" s="2" t="s">
        <v>132</v>
      </c>
      <c r="E49" s="2" t="s">
        <v>56</v>
      </c>
      <c r="F49" s="2" t="s">
        <v>289</v>
      </c>
      <c r="G49" s="6">
        <v>2500</v>
      </c>
    </row>
    <row r="50" spans="1:8" x14ac:dyDescent="0.2">
      <c r="A50" s="2">
        <v>47</v>
      </c>
      <c r="B50" s="2">
        <f>101-テーブル1[[#This Row],[Rank'#]]</f>
        <v>54</v>
      </c>
      <c r="C50" s="2" t="s">
        <v>133</v>
      </c>
      <c r="D50" s="2" t="s">
        <v>134</v>
      </c>
      <c r="E50" s="2" t="s">
        <v>31</v>
      </c>
      <c r="F50" s="2" t="s">
        <v>281</v>
      </c>
      <c r="G50" s="6">
        <v>7500</v>
      </c>
    </row>
    <row r="51" spans="1:8" x14ac:dyDescent="0.2">
      <c r="A51" s="2">
        <v>48</v>
      </c>
      <c r="B51" s="2">
        <f>101-テーブル1[[#This Row],[Rank'#]]</f>
        <v>53</v>
      </c>
      <c r="C51" s="2" t="s">
        <v>135</v>
      </c>
      <c r="D51" s="2" t="s">
        <v>136</v>
      </c>
      <c r="E51" s="2" t="s">
        <v>137</v>
      </c>
      <c r="F51" s="2" t="s">
        <v>285</v>
      </c>
      <c r="G51" s="6">
        <v>1000</v>
      </c>
      <c r="H51" s="2" t="s">
        <v>138</v>
      </c>
    </row>
    <row r="52" spans="1:8" x14ac:dyDescent="0.2">
      <c r="A52" s="2">
        <v>49</v>
      </c>
      <c r="B52" s="2">
        <f>101-テーブル1[[#This Row],[Rank'#]]</f>
        <v>52</v>
      </c>
      <c r="C52" s="2" t="s">
        <v>139</v>
      </c>
      <c r="D52" s="2" t="s">
        <v>140</v>
      </c>
      <c r="E52" s="2" t="s">
        <v>117</v>
      </c>
      <c r="F52" s="2" t="s">
        <v>282</v>
      </c>
      <c r="G52" s="6">
        <v>4000</v>
      </c>
      <c r="H52" s="2" t="s">
        <v>141</v>
      </c>
    </row>
    <row r="53" spans="1:8" x14ac:dyDescent="0.2">
      <c r="A53" s="2">
        <v>50</v>
      </c>
      <c r="B53" s="2">
        <f>101-テーブル1[[#This Row],[Rank'#]]</f>
        <v>51</v>
      </c>
      <c r="C53" s="2" t="s">
        <v>142</v>
      </c>
      <c r="D53" s="2" t="s">
        <v>143</v>
      </c>
      <c r="E53" s="2" t="s">
        <v>36</v>
      </c>
      <c r="F53" s="2" t="s">
        <v>287</v>
      </c>
      <c r="G53" s="6">
        <v>750</v>
      </c>
    </row>
    <row r="54" spans="1:8" x14ac:dyDescent="0.2">
      <c r="A54" s="2">
        <v>51</v>
      </c>
      <c r="B54" s="2">
        <f>101-テーブル1[[#This Row],[Rank'#]]</f>
        <v>50</v>
      </c>
      <c r="C54" s="2" t="s">
        <v>144</v>
      </c>
      <c r="D54" s="2" t="s">
        <v>145</v>
      </c>
      <c r="E54" s="2" t="s">
        <v>24</v>
      </c>
      <c r="F54" s="2" t="s">
        <v>282</v>
      </c>
      <c r="G54" s="6">
        <v>5000</v>
      </c>
      <c r="H54" s="2" t="s">
        <v>146</v>
      </c>
    </row>
    <row r="55" spans="1:8" x14ac:dyDescent="0.2">
      <c r="A55" s="2">
        <v>52</v>
      </c>
      <c r="B55" s="2">
        <f>101-テーブル1[[#This Row],[Rank'#]]</f>
        <v>49</v>
      </c>
      <c r="C55" s="2" t="s">
        <v>147</v>
      </c>
      <c r="D55" s="2" t="s">
        <v>148</v>
      </c>
      <c r="E55" s="2" t="s">
        <v>149</v>
      </c>
      <c r="F55" s="2" t="s">
        <v>289</v>
      </c>
      <c r="G55" s="6">
        <v>3500</v>
      </c>
    </row>
    <row r="56" spans="1:8" x14ac:dyDescent="0.2">
      <c r="A56" s="2">
        <v>53</v>
      </c>
      <c r="B56" s="2">
        <f>101-テーブル1[[#This Row],[Rank'#]]</f>
        <v>48</v>
      </c>
      <c r="C56" s="2" t="s">
        <v>150</v>
      </c>
      <c r="D56" s="2" t="s">
        <v>62</v>
      </c>
      <c r="E56" s="2" t="s">
        <v>111</v>
      </c>
      <c r="F56" s="2" t="s">
        <v>282</v>
      </c>
    </row>
    <row r="57" spans="1:8" x14ac:dyDescent="0.2">
      <c r="A57" s="2">
        <v>54</v>
      </c>
      <c r="B57" s="2">
        <f>101-テーブル1[[#This Row],[Rank'#]]</f>
        <v>47</v>
      </c>
      <c r="C57" s="2" t="s">
        <v>151</v>
      </c>
      <c r="D57" s="2" t="s">
        <v>93</v>
      </c>
      <c r="E57" s="2" t="s">
        <v>94</v>
      </c>
      <c r="F57" s="2" t="s">
        <v>282</v>
      </c>
      <c r="G57" s="6">
        <v>350</v>
      </c>
      <c r="H57" s="2" t="s">
        <v>152</v>
      </c>
    </row>
    <row r="58" spans="1:8" x14ac:dyDescent="0.2">
      <c r="A58" s="2">
        <v>55</v>
      </c>
      <c r="B58" s="2">
        <f>101-テーブル1[[#This Row],[Rank'#]]</f>
        <v>46</v>
      </c>
      <c r="C58" s="2" t="s">
        <v>153</v>
      </c>
      <c r="D58" s="2" t="s">
        <v>66</v>
      </c>
      <c r="E58" s="2" t="s">
        <v>56</v>
      </c>
      <c r="F58" s="2" t="s">
        <v>289</v>
      </c>
      <c r="G58" s="6">
        <v>2000</v>
      </c>
    </row>
    <row r="59" spans="1:8" x14ac:dyDescent="0.2">
      <c r="A59" s="2">
        <v>56</v>
      </c>
      <c r="B59" s="2">
        <f>101-テーブル1[[#This Row],[Rank'#]]</f>
        <v>45</v>
      </c>
      <c r="C59" s="2" t="s">
        <v>154</v>
      </c>
      <c r="D59" s="2" t="s">
        <v>155</v>
      </c>
      <c r="E59" s="2" t="s">
        <v>156</v>
      </c>
      <c r="F59" s="2" t="s">
        <v>282</v>
      </c>
      <c r="G59" s="6">
        <v>1500</v>
      </c>
      <c r="H59" s="2" t="s">
        <v>157</v>
      </c>
    </row>
    <row r="60" spans="1:8" x14ac:dyDescent="0.2">
      <c r="A60" s="2">
        <v>57</v>
      </c>
      <c r="B60" s="2">
        <f>101-テーブル1[[#This Row],[Rank'#]]</f>
        <v>44</v>
      </c>
      <c r="C60" s="2" t="s">
        <v>158</v>
      </c>
      <c r="D60" s="2" t="s">
        <v>59</v>
      </c>
      <c r="E60" s="2" t="s">
        <v>31</v>
      </c>
      <c r="F60" s="2" t="s">
        <v>281</v>
      </c>
      <c r="G60" s="6">
        <v>400</v>
      </c>
      <c r="H60" s="2" t="s">
        <v>159</v>
      </c>
    </row>
    <row r="61" spans="1:8" x14ac:dyDescent="0.2">
      <c r="A61" s="2">
        <v>58</v>
      </c>
      <c r="B61" s="2">
        <f>101-テーブル1[[#This Row],[Rank'#]]</f>
        <v>43</v>
      </c>
      <c r="C61" s="2" t="s">
        <v>160</v>
      </c>
      <c r="D61" s="2" t="s">
        <v>132</v>
      </c>
      <c r="E61" s="2" t="s">
        <v>56</v>
      </c>
      <c r="F61" s="2" t="s">
        <v>289</v>
      </c>
      <c r="G61" s="6">
        <v>2500</v>
      </c>
      <c r="H61" s="2" t="s">
        <v>161</v>
      </c>
    </row>
    <row r="62" spans="1:8" x14ac:dyDescent="0.2">
      <c r="A62" s="2">
        <v>59</v>
      </c>
      <c r="B62" s="2">
        <f>101-テーブル1[[#This Row],[Rank'#]]</f>
        <v>42</v>
      </c>
      <c r="C62" s="2" t="s">
        <v>162</v>
      </c>
      <c r="D62" s="2" t="s">
        <v>163</v>
      </c>
      <c r="E62" s="2" t="s">
        <v>56</v>
      </c>
      <c r="F62" s="2" t="s">
        <v>289</v>
      </c>
      <c r="G62" s="6">
        <v>1000</v>
      </c>
    </row>
    <row r="63" spans="1:8" x14ac:dyDescent="0.2">
      <c r="A63" s="2">
        <v>60</v>
      </c>
      <c r="B63" s="2">
        <f>101-テーブル1[[#This Row],[Rank'#]]</f>
        <v>41</v>
      </c>
      <c r="C63" s="2" t="s">
        <v>164</v>
      </c>
      <c r="D63" s="2" t="s">
        <v>27</v>
      </c>
      <c r="E63" s="2" t="s">
        <v>24</v>
      </c>
      <c r="F63" s="2" t="s">
        <v>282</v>
      </c>
      <c r="G63" s="6">
        <v>10000</v>
      </c>
    </row>
    <row r="64" spans="1:8" x14ac:dyDescent="0.2">
      <c r="A64" s="2">
        <v>61</v>
      </c>
      <c r="B64" s="2">
        <f>101-テーブル1[[#This Row],[Rank'#]]</f>
        <v>40</v>
      </c>
      <c r="C64" s="2" t="s">
        <v>165</v>
      </c>
      <c r="D64" s="2" t="s">
        <v>166</v>
      </c>
      <c r="E64" s="2" t="s">
        <v>56</v>
      </c>
      <c r="F64" s="2" t="s">
        <v>289</v>
      </c>
      <c r="G64" s="6">
        <v>3000</v>
      </c>
      <c r="H64" s="2" t="s">
        <v>167</v>
      </c>
    </row>
    <row r="65" spans="1:8" x14ac:dyDescent="0.2">
      <c r="A65" s="2">
        <v>62</v>
      </c>
      <c r="B65" s="2">
        <f>101-テーブル1[[#This Row],[Rank'#]]</f>
        <v>39</v>
      </c>
      <c r="C65" s="2" t="s">
        <v>168</v>
      </c>
      <c r="D65" s="2" t="s">
        <v>169</v>
      </c>
      <c r="E65" s="2" t="s">
        <v>36</v>
      </c>
      <c r="F65" s="2" t="s">
        <v>287</v>
      </c>
      <c r="G65" s="6">
        <v>3100</v>
      </c>
    </row>
    <row r="66" spans="1:8" x14ac:dyDescent="0.2">
      <c r="A66" s="2">
        <v>63</v>
      </c>
      <c r="B66" s="2">
        <f>101-テーブル1[[#This Row],[Rank'#]]</f>
        <v>38</v>
      </c>
      <c r="C66" s="2" t="s">
        <v>170</v>
      </c>
      <c r="D66" s="2" t="s">
        <v>171</v>
      </c>
      <c r="E66" s="2" t="s">
        <v>36</v>
      </c>
      <c r="F66" s="2" t="s">
        <v>287</v>
      </c>
      <c r="G66" s="6">
        <v>660</v>
      </c>
      <c r="H66" s="2" t="s">
        <v>172</v>
      </c>
    </row>
    <row r="67" spans="1:8" x14ac:dyDescent="0.2">
      <c r="A67" s="2">
        <v>64</v>
      </c>
      <c r="B67" s="2">
        <f>101-テーブル1[[#This Row],[Rank'#]]</f>
        <v>37</v>
      </c>
      <c r="C67" s="2" t="s">
        <v>173</v>
      </c>
      <c r="D67" s="2" t="s">
        <v>174</v>
      </c>
      <c r="E67" s="2" t="s">
        <v>175</v>
      </c>
      <c r="F67" s="2" t="s">
        <v>282</v>
      </c>
      <c r="G67" s="6">
        <v>3000</v>
      </c>
    </row>
    <row r="68" spans="1:8" x14ac:dyDescent="0.2">
      <c r="A68" s="2">
        <v>65</v>
      </c>
      <c r="B68" s="2">
        <f>101-テーブル1[[#This Row],[Rank'#]]</f>
        <v>36</v>
      </c>
      <c r="C68" s="2" t="s">
        <v>176</v>
      </c>
      <c r="D68" s="2" t="s">
        <v>177</v>
      </c>
      <c r="E68" s="2" t="s">
        <v>178</v>
      </c>
      <c r="F68" s="2" t="s">
        <v>282</v>
      </c>
      <c r="G68" s="6">
        <v>600</v>
      </c>
      <c r="H68" s="2" t="s">
        <v>179</v>
      </c>
    </row>
    <row r="69" spans="1:8" x14ac:dyDescent="0.2">
      <c r="A69" s="2">
        <v>66</v>
      </c>
      <c r="B69" s="2">
        <f>101-テーブル1[[#This Row],[Rank'#]]</f>
        <v>35</v>
      </c>
      <c r="C69" s="2" t="s">
        <v>180</v>
      </c>
      <c r="D69" s="2" t="s">
        <v>166</v>
      </c>
      <c r="E69" s="2" t="s">
        <v>56</v>
      </c>
      <c r="F69" s="2" t="s">
        <v>289</v>
      </c>
    </row>
    <row r="70" spans="1:8" x14ac:dyDescent="0.2">
      <c r="A70" s="2">
        <v>67</v>
      </c>
      <c r="B70" s="2">
        <f>101-テーブル1[[#This Row],[Rank'#]]</f>
        <v>34</v>
      </c>
      <c r="C70" s="2" t="s">
        <v>181</v>
      </c>
      <c r="D70" s="2" t="s">
        <v>182</v>
      </c>
      <c r="E70" s="2" t="s">
        <v>183</v>
      </c>
      <c r="F70" s="2" t="s">
        <v>287</v>
      </c>
      <c r="G70" s="6">
        <v>400</v>
      </c>
      <c r="H70" s="2" t="s">
        <v>184</v>
      </c>
    </row>
    <row r="71" spans="1:8" x14ac:dyDescent="0.2">
      <c r="A71" s="2">
        <v>68</v>
      </c>
      <c r="B71" s="2">
        <f>101-テーブル1[[#This Row],[Rank'#]]</f>
        <v>33</v>
      </c>
      <c r="C71" s="2" t="s">
        <v>185</v>
      </c>
      <c r="D71" s="2" t="s">
        <v>186</v>
      </c>
      <c r="E71" s="2" t="s">
        <v>69</v>
      </c>
      <c r="F71" s="2" t="s">
        <v>282</v>
      </c>
      <c r="G71" s="6">
        <v>500</v>
      </c>
      <c r="H71" s="2" t="s">
        <v>187</v>
      </c>
    </row>
    <row r="72" spans="1:8" x14ac:dyDescent="0.2">
      <c r="A72" s="2">
        <v>69</v>
      </c>
      <c r="B72" s="2">
        <f>101-テーブル1[[#This Row],[Rank'#]]</f>
        <v>32</v>
      </c>
      <c r="C72" s="2" t="s">
        <v>188</v>
      </c>
      <c r="D72" s="2" t="s">
        <v>189</v>
      </c>
      <c r="E72" s="2" t="s">
        <v>190</v>
      </c>
      <c r="F72" s="2" t="s">
        <v>289</v>
      </c>
      <c r="G72" s="6">
        <v>4000</v>
      </c>
      <c r="H72" s="2" t="s">
        <v>191</v>
      </c>
    </row>
    <row r="73" spans="1:8" x14ac:dyDescent="0.2">
      <c r="A73" s="2">
        <v>70</v>
      </c>
      <c r="B73" s="2">
        <f>101-テーブル1[[#This Row],[Rank'#]]</f>
        <v>31</v>
      </c>
      <c r="C73" s="2" t="s">
        <v>192</v>
      </c>
      <c r="D73" s="2" t="s">
        <v>193</v>
      </c>
      <c r="E73" s="2" t="s">
        <v>36</v>
      </c>
      <c r="F73" s="2" t="s">
        <v>287</v>
      </c>
      <c r="G73" s="6">
        <v>900</v>
      </c>
    </row>
    <row r="74" spans="1:8" x14ac:dyDescent="0.2">
      <c r="A74" s="2">
        <v>71</v>
      </c>
      <c r="B74" s="2">
        <f>101-テーブル1[[#This Row],[Rank'#]]</f>
        <v>30</v>
      </c>
      <c r="C74" s="2" t="s">
        <v>194</v>
      </c>
      <c r="D74" s="2" t="s">
        <v>195</v>
      </c>
      <c r="E74" s="2" t="s">
        <v>36</v>
      </c>
      <c r="F74" s="2" t="s">
        <v>287</v>
      </c>
      <c r="G74" s="6">
        <v>1100</v>
      </c>
    </row>
    <row r="75" spans="1:8" x14ac:dyDescent="0.2">
      <c r="A75" s="2">
        <v>72</v>
      </c>
      <c r="B75" s="2">
        <f>101-テーブル1[[#This Row],[Rank'#]]</f>
        <v>29</v>
      </c>
      <c r="C75" s="2" t="s">
        <v>196</v>
      </c>
      <c r="D75" s="2" t="s">
        <v>197</v>
      </c>
      <c r="E75" s="2" t="s">
        <v>198</v>
      </c>
      <c r="F75" s="2" t="s">
        <v>286</v>
      </c>
      <c r="G75" s="6">
        <v>500</v>
      </c>
    </row>
    <row r="76" spans="1:8" x14ac:dyDescent="0.2">
      <c r="A76" s="2">
        <v>73</v>
      </c>
      <c r="B76" s="2">
        <f>101-テーブル1[[#This Row],[Rank'#]]</f>
        <v>28</v>
      </c>
      <c r="C76" s="2" t="s">
        <v>199</v>
      </c>
      <c r="D76" s="2" t="s">
        <v>143</v>
      </c>
      <c r="E76" s="2" t="s">
        <v>36</v>
      </c>
      <c r="F76" s="2" t="s">
        <v>287</v>
      </c>
      <c r="G76" s="6">
        <v>600</v>
      </c>
      <c r="H76" s="2" t="s">
        <v>200</v>
      </c>
    </row>
    <row r="77" spans="1:8" x14ac:dyDescent="0.2">
      <c r="A77" s="2">
        <v>74</v>
      </c>
      <c r="B77" s="2">
        <f>101-テーブル1[[#This Row],[Rank'#]]</f>
        <v>27</v>
      </c>
      <c r="C77" s="2" t="s">
        <v>201</v>
      </c>
      <c r="D77" s="2" t="s">
        <v>202</v>
      </c>
      <c r="E77" s="2" t="s">
        <v>203</v>
      </c>
      <c r="F77" s="2" t="s">
        <v>290</v>
      </c>
      <c r="G77" s="6" t="s">
        <v>204</v>
      </c>
    </row>
    <row r="78" spans="1:8" x14ac:dyDescent="0.2">
      <c r="A78" s="2">
        <v>75</v>
      </c>
      <c r="B78" s="2">
        <f>101-テーブル1[[#This Row],[Rank'#]]</f>
        <v>26</v>
      </c>
      <c r="C78" s="2" t="s">
        <v>205</v>
      </c>
      <c r="D78" s="2" t="s">
        <v>206</v>
      </c>
      <c r="E78" s="2" t="s">
        <v>207</v>
      </c>
      <c r="F78" s="2" t="s">
        <v>285</v>
      </c>
      <c r="G78" s="6">
        <v>2000</v>
      </c>
    </row>
    <row r="79" spans="1:8" x14ac:dyDescent="0.2">
      <c r="A79" s="2">
        <v>76</v>
      </c>
      <c r="B79" s="2">
        <f>101-テーブル1[[#This Row],[Rank'#]]</f>
        <v>25</v>
      </c>
      <c r="C79" s="2" t="s">
        <v>208</v>
      </c>
      <c r="D79" s="2" t="s">
        <v>209</v>
      </c>
      <c r="E79" s="2" t="s">
        <v>31</v>
      </c>
      <c r="F79" s="2" t="s">
        <v>281</v>
      </c>
      <c r="G79" s="6">
        <v>826</v>
      </c>
    </row>
    <row r="80" spans="1:8" x14ac:dyDescent="0.2">
      <c r="A80" s="2">
        <v>77</v>
      </c>
      <c r="B80" s="2">
        <f>101-テーブル1[[#This Row],[Rank'#]]</f>
        <v>24</v>
      </c>
      <c r="C80" s="2" t="s">
        <v>210</v>
      </c>
      <c r="D80" s="2" t="s">
        <v>211</v>
      </c>
      <c r="E80" s="2" t="s">
        <v>212</v>
      </c>
      <c r="F80" s="2" t="s">
        <v>281</v>
      </c>
      <c r="H80" s="2" t="s">
        <v>213</v>
      </c>
    </row>
    <row r="81" spans="1:8" x14ac:dyDescent="0.2">
      <c r="A81" s="2">
        <v>78</v>
      </c>
      <c r="B81" s="2">
        <f>101-テーブル1[[#This Row],[Rank'#]]</f>
        <v>23</v>
      </c>
      <c r="C81" s="2" t="s">
        <v>214</v>
      </c>
      <c r="D81" s="2" t="s">
        <v>215</v>
      </c>
      <c r="E81" s="2" t="s">
        <v>56</v>
      </c>
      <c r="F81" s="2" t="s">
        <v>289</v>
      </c>
      <c r="G81" s="6">
        <v>550</v>
      </c>
    </row>
    <row r="82" spans="1:8" x14ac:dyDescent="0.2">
      <c r="A82" s="2">
        <v>79</v>
      </c>
      <c r="B82" s="2">
        <f>101-テーブル1[[#This Row],[Rank'#]]</f>
        <v>22</v>
      </c>
      <c r="C82" s="2" t="s">
        <v>216</v>
      </c>
      <c r="D82" s="2" t="s">
        <v>217</v>
      </c>
      <c r="E82" s="2" t="s">
        <v>190</v>
      </c>
      <c r="F82" s="2" t="s">
        <v>289</v>
      </c>
      <c r="H82" s="2" t="s">
        <v>218</v>
      </c>
    </row>
    <row r="83" spans="1:8" x14ac:dyDescent="0.2">
      <c r="A83" s="2">
        <v>80</v>
      </c>
      <c r="B83" s="2">
        <f>101-テーブル1[[#This Row],[Rank'#]]</f>
        <v>21</v>
      </c>
      <c r="C83" s="2" t="s">
        <v>219</v>
      </c>
      <c r="D83" s="2" t="s">
        <v>193</v>
      </c>
      <c r="E83" s="2" t="s">
        <v>283</v>
      </c>
      <c r="F83" s="2" t="s">
        <v>282</v>
      </c>
      <c r="G83" s="6">
        <v>600</v>
      </c>
      <c r="H83" s="2" t="s">
        <v>220</v>
      </c>
    </row>
    <row r="84" spans="1:8" x14ac:dyDescent="0.2">
      <c r="A84" s="2">
        <v>81</v>
      </c>
      <c r="B84" s="2">
        <f>101-テーブル1[[#This Row],[Rank'#]]</f>
        <v>20</v>
      </c>
      <c r="C84" s="2" t="s">
        <v>221</v>
      </c>
      <c r="D84" s="2" t="s">
        <v>222</v>
      </c>
      <c r="E84" s="2" t="s">
        <v>223</v>
      </c>
      <c r="F84" s="2" t="s">
        <v>282</v>
      </c>
      <c r="G84" s="6">
        <v>1200</v>
      </c>
    </row>
    <row r="85" spans="1:8" x14ac:dyDescent="0.2">
      <c r="A85" s="2">
        <v>82</v>
      </c>
      <c r="B85" s="2">
        <f>101-テーブル1[[#This Row],[Rank'#]]</f>
        <v>19</v>
      </c>
      <c r="C85" s="2" t="s">
        <v>224</v>
      </c>
      <c r="D85" s="2" t="s">
        <v>193</v>
      </c>
      <c r="E85" s="2" t="s">
        <v>36</v>
      </c>
      <c r="F85" s="2" t="s">
        <v>287</v>
      </c>
      <c r="G85" s="6">
        <v>850</v>
      </c>
    </row>
    <row r="86" spans="1:8" x14ac:dyDescent="0.2">
      <c r="A86" s="2">
        <v>83</v>
      </c>
      <c r="B86" s="2">
        <f>101-テーブル1[[#This Row],[Rank'#]]</f>
        <v>18</v>
      </c>
      <c r="C86" s="2" t="s">
        <v>225</v>
      </c>
      <c r="D86" s="2" t="s">
        <v>226</v>
      </c>
      <c r="E86" s="2" t="s">
        <v>69</v>
      </c>
      <c r="F86" s="2" t="s">
        <v>282</v>
      </c>
      <c r="G86" s="6">
        <v>250</v>
      </c>
      <c r="H86" s="2" t="s">
        <v>227</v>
      </c>
    </row>
    <row r="87" spans="1:8" x14ac:dyDescent="0.2">
      <c r="A87" s="2">
        <v>84</v>
      </c>
      <c r="B87" s="2">
        <f>101-テーブル1[[#This Row],[Rank'#]]</f>
        <v>17</v>
      </c>
      <c r="C87" s="2" t="s">
        <v>228</v>
      </c>
      <c r="D87" s="2" t="s">
        <v>229</v>
      </c>
      <c r="E87" s="2" t="s">
        <v>230</v>
      </c>
      <c r="F87" s="2" t="s">
        <v>282</v>
      </c>
      <c r="G87" s="6">
        <v>3000</v>
      </c>
      <c r="H87" s="2" t="s">
        <v>231</v>
      </c>
    </row>
    <row r="88" spans="1:8" x14ac:dyDescent="0.2">
      <c r="A88" s="2">
        <v>85</v>
      </c>
      <c r="B88" s="2">
        <f>101-テーブル1[[#This Row],[Rank'#]]</f>
        <v>16</v>
      </c>
      <c r="C88" s="2" t="s">
        <v>232</v>
      </c>
      <c r="D88" s="2" t="s">
        <v>233</v>
      </c>
      <c r="E88" s="2" t="s">
        <v>234</v>
      </c>
      <c r="F88" s="2" t="s">
        <v>294</v>
      </c>
      <c r="G88" s="6">
        <v>5000</v>
      </c>
      <c r="H88" s="2" t="s">
        <v>235</v>
      </c>
    </row>
    <row r="89" spans="1:8" x14ac:dyDescent="0.2">
      <c r="A89" s="2">
        <v>86</v>
      </c>
      <c r="B89" s="2">
        <f>101-テーブル1[[#This Row],[Rank'#]]</f>
        <v>15</v>
      </c>
      <c r="C89" s="2" t="s">
        <v>236</v>
      </c>
      <c r="D89" s="2" t="s">
        <v>237</v>
      </c>
      <c r="E89" s="2" t="s">
        <v>111</v>
      </c>
      <c r="F89" s="2" t="s">
        <v>282</v>
      </c>
      <c r="G89" s="6">
        <v>2000</v>
      </c>
    </row>
    <row r="90" spans="1:8" x14ac:dyDescent="0.2">
      <c r="A90" s="2">
        <v>87</v>
      </c>
      <c r="B90" s="2">
        <f>101-テーブル1[[#This Row],[Rank'#]]</f>
        <v>14</v>
      </c>
      <c r="C90" s="2" t="s">
        <v>238</v>
      </c>
      <c r="D90" s="2" t="s">
        <v>186</v>
      </c>
      <c r="E90" s="2" t="s">
        <v>69</v>
      </c>
      <c r="F90" s="2" t="s">
        <v>282</v>
      </c>
      <c r="G90" s="6">
        <v>1500</v>
      </c>
      <c r="H90" s="2" t="s">
        <v>239</v>
      </c>
    </row>
    <row r="91" spans="1:8" x14ac:dyDescent="0.2">
      <c r="A91" s="2">
        <v>88</v>
      </c>
      <c r="B91" s="2">
        <f>101-テーブル1[[#This Row],[Rank'#]]</f>
        <v>13</v>
      </c>
      <c r="C91" s="2" t="s">
        <v>240</v>
      </c>
      <c r="D91" s="2" t="s">
        <v>132</v>
      </c>
      <c r="E91" s="2" t="s">
        <v>56</v>
      </c>
      <c r="F91" s="2" t="s">
        <v>289</v>
      </c>
      <c r="G91" s="6">
        <v>1000</v>
      </c>
    </row>
    <row r="92" spans="1:8" x14ac:dyDescent="0.2">
      <c r="A92" s="2">
        <v>89</v>
      </c>
      <c r="B92" s="2">
        <f>101-テーブル1[[#This Row],[Rank'#]]</f>
        <v>12</v>
      </c>
      <c r="C92" s="2" t="s">
        <v>241</v>
      </c>
      <c r="D92" s="2" t="s">
        <v>242</v>
      </c>
      <c r="E92" s="2" t="s">
        <v>242</v>
      </c>
      <c r="F92" s="2" t="s">
        <v>290</v>
      </c>
      <c r="G92" s="6">
        <v>400</v>
      </c>
    </row>
    <row r="93" spans="1:8" x14ac:dyDescent="0.2">
      <c r="A93" s="2">
        <v>90</v>
      </c>
      <c r="B93" s="2">
        <f>101-テーブル1[[#This Row],[Rank'#]]</f>
        <v>11</v>
      </c>
      <c r="C93" s="2" t="s">
        <v>243</v>
      </c>
      <c r="D93" s="2" t="s">
        <v>244</v>
      </c>
      <c r="E93" s="2" t="s">
        <v>36</v>
      </c>
      <c r="F93" s="2" t="s">
        <v>287</v>
      </c>
      <c r="G93" s="6">
        <v>2000</v>
      </c>
      <c r="H93" s="2" t="s">
        <v>245</v>
      </c>
    </row>
    <row r="94" spans="1:8" x14ac:dyDescent="0.2">
      <c r="A94" s="2">
        <v>91</v>
      </c>
      <c r="B94" s="2">
        <f>101-テーブル1[[#This Row],[Rank'#]]</f>
        <v>10</v>
      </c>
      <c r="C94" s="2" t="s">
        <v>246</v>
      </c>
      <c r="D94" s="2" t="s">
        <v>247</v>
      </c>
      <c r="E94" s="2" t="s">
        <v>248</v>
      </c>
      <c r="F94" s="2" t="s">
        <v>285</v>
      </c>
    </row>
    <row r="95" spans="1:8" x14ac:dyDescent="0.2">
      <c r="A95" s="2">
        <v>92</v>
      </c>
      <c r="B95" s="2">
        <f>101-テーブル1[[#This Row],[Rank'#]]</f>
        <v>9</v>
      </c>
      <c r="C95" s="2" t="s">
        <v>249</v>
      </c>
      <c r="D95" s="2" t="s">
        <v>250</v>
      </c>
      <c r="E95" s="2" t="s">
        <v>56</v>
      </c>
      <c r="F95" s="2" t="s">
        <v>289</v>
      </c>
      <c r="G95" s="6">
        <v>800</v>
      </c>
      <c r="H95" s="2" t="s">
        <v>251</v>
      </c>
    </row>
    <row r="96" spans="1:8" x14ac:dyDescent="0.2">
      <c r="A96" s="2">
        <v>93</v>
      </c>
      <c r="B96" s="2">
        <f>101-テーブル1[[#This Row],[Rank'#]]</f>
        <v>8</v>
      </c>
      <c r="C96" s="2" t="s">
        <v>252</v>
      </c>
      <c r="D96" s="2" t="s">
        <v>253</v>
      </c>
      <c r="E96" s="2" t="s">
        <v>254</v>
      </c>
      <c r="F96" s="2" t="s">
        <v>282</v>
      </c>
      <c r="G96" s="6">
        <v>3000</v>
      </c>
      <c r="H96" s="2" t="s">
        <v>255</v>
      </c>
    </row>
    <row r="97" spans="1:8" x14ac:dyDescent="0.2">
      <c r="A97" s="2">
        <v>94</v>
      </c>
      <c r="B97" s="2">
        <f>101-テーブル1[[#This Row],[Rank'#]]</f>
        <v>7</v>
      </c>
      <c r="C97" s="2" t="s">
        <v>256</v>
      </c>
      <c r="D97" s="2" t="s">
        <v>258</v>
      </c>
      <c r="E97" s="2" t="s">
        <v>223</v>
      </c>
      <c r="F97" s="2" t="s">
        <v>282</v>
      </c>
      <c r="G97" s="6">
        <v>1000</v>
      </c>
      <c r="H97" s="2" t="s">
        <v>257</v>
      </c>
    </row>
    <row r="98" spans="1:8" x14ac:dyDescent="0.2">
      <c r="A98" s="2">
        <v>95</v>
      </c>
      <c r="B98" s="2">
        <f>101-テーブル1[[#This Row],[Rank'#]]</f>
        <v>6</v>
      </c>
      <c r="C98" s="2" t="s">
        <v>259</v>
      </c>
      <c r="D98" s="2" t="s">
        <v>132</v>
      </c>
      <c r="E98" s="2" t="s">
        <v>56</v>
      </c>
      <c r="F98" s="2" t="s">
        <v>289</v>
      </c>
      <c r="H98" s="2" t="s">
        <v>260</v>
      </c>
    </row>
    <row r="99" spans="1:8" x14ac:dyDescent="0.2">
      <c r="A99" s="2">
        <v>96</v>
      </c>
      <c r="B99" s="2">
        <f>101-テーブル1[[#This Row],[Rank'#]]</f>
        <v>5</v>
      </c>
      <c r="C99" s="2" t="s">
        <v>261</v>
      </c>
      <c r="D99" s="2" t="s">
        <v>262</v>
      </c>
      <c r="E99" s="2" t="s">
        <v>263</v>
      </c>
      <c r="F99" s="2" t="s">
        <v>290</v>
      </c>
      <c r="G99" s="6">
        <v>1500</v>
      </c>
    </row>
    <row r="100" spans="1:8" x14ac:dyDescent="0.2">
      <c r="A100" s="2">
        <v>97</v>
      </c>
      <c r="B100" s="2">
        <f>101-テーブル1[[#This Row],[Rank'#]]</f>
        <v>4</v>
      </c>
      <c r="C100" s="2" t="s">
        <v>264</v>
      </c>
      <c r="D100" s="2" t="s">
        <v>222</v>
      </c>
      <c r="E100" s="2" t="s">
        <v>223</v>
      </c>
      <c r="F100" s="2" t="s">
        <v>282</v>
      </c>
      <c r="G100" s="6">
        <v>3000</v>
      </c>
    </row>
    <row r="101" spans="1:8" x14ac:dyDescent="0.2">
      <c r="A101" s="2">
        <v>98</v>
      </c>
      <c r="B101" s="2">
        <f>101-テーブル1[[#This Row],[Rank'#]]</f>
        <v>3</v>
      </c>
      <c r="C101" s="2" t="s">
        <v>265</v>
      </c>
      <c r="D101" s="2" t="s">
        <v>266</v>
      </c>
      <c r="E101" s="2" t="s">
        <v>267</v>
      </c>
      <c r="F101" s="2" t="s">
        <v>285</v>
      </c>
      <c r="G101" s="6">
        <v>1400</v>
      </c>
    </row>
    <row r="102" spans="1:8" x14ac:dyDescent="0.2">
      <c r="A102" s="2">
        <v>99</v>
      </c>
      <c r="B102" s="2">
        <f>101-テーブル1[[#This Row],[Rank'#]]</f>
        <v>2</v>
      </c>
      <c r="C102" s="2" t="s">
        <v>268</v>
      </c>
      <c r="D102" s="2" t="s">
        <v>269</v>
      </c>
      <c r="E102" s="2" t="s">
        <v>117</v>
      </c>
      <c r="F102" s="2" t="s">
        <v>282</v>
      </c>
      <c r="G102" s="6">
        <v>1200</v>
      </c>
      <c r="H102" s="2" t="s">
        <v>270</v>
      </c>
    </row>
    <row r="103" spans="1:8" x14ac:dyDescent="0.2">
      <c r="A103" s="2">
        <v>100</v>
      </c>
      <c r="B103" s="2">
        <f>101-テーブル1[[#This Row],[Rank'#]]</f>
        <v>1</v>
      </c>
      <c r="C103" s="2" t="s">
        <v>271</v>
      </c>
      <c r="D103" s="2" t="s">
        <v>272</v>
      </c>
      <c r="E103" s="2" t="s">
        <v>36</v>
      </c>
      <c r="F103" s="2" t="s">
        <v>287</v>
      </c>
      <c r="G103" s="6" t="s">
        <v>273</v>
      </c>
    </row>
    <row r="105" spans="1:8" ht="15.75" x14ac:dyDescent="0.2">
      <c r="A105" s="8" t="s">
        <v>320</v>
      </c>
      <c r="B105" s="3"/>
    </row>
    <row r="106" spans="1:8" ht="13.5" thickBot="1" x14ac:dyDescent="0.25">
      <c r="A106" s="10"/>
      <c r="B106" s="13" t="s">
        <v>296</v>
      </c>
      <c r="C106" s="13" t="s">
        <v>323</v>
      </c>
      <c r="D106" s="13" t="s">
        <v>321</v>
      </c>
      <c r="E106" s="13" t="s">
        <v>322</v>
      </c>
    </row>
    <row r="107" spans="1:8" x14ac:dyDescent="0.2">
      <c r="A107" s="11" t="s">
        <v>295</v>
      </c>
      <c r="B107" s="2">
        <v>1136</v>
      </c>
      <c r="C107" s="2">
        <f>+COUNTIFS(テーブル1[Regions of the World],A107)</f>
        <v>1</v>
      </c>
      <c r="D107" s="2">
        <f>+SUMIFS(テーブル1[Score],テーブル1[Regions of the World],A107)</f>
        <v>16</v>
      </c>
      <c r="E107" s="12">
        <f>+D107/B107</f>
        <v>1.4084507042253521E-2</v>
      </c>
    </row>
    <row r="108" spans="1:8" x14ac:dyDescent="0.2">
      <c r="A108" s="11" t="s">
        <v>292</v>
      </c>
      <c r="B108" s="2">
        <v>4351</v>
      </c>
      <c r="C108" s="2">
        <f>+COUNTIFS(テーブル1[Regions of the World],A108)</f>
        <v>9</v>
      </c>
      <c r="D108" s="2">
        <f>+SUMIFS(テーブル1[Score],テーブル1[Regions of the World],A108)</f>
        <v>463</v>
      </c>
      <c r="E108" s="12">
        <f t="shared" ref="E108:E112" si="0">+D108/B108</f>
        <v>0.10641231900712479</v>
      </c>
    </row>
    <row r="109" spans="1:8" x14ac:dyDescent="0.2">
      <c r="A109" s="11" t="s">
        <v>289</v>
      </c>
      <c r="B109" s="2">
        <v>353</v>
      </c>
      <c r="C109" s="2">
        <f>+COUNTIFS(テーブル1[Regions of the World],A109)</f>
        <v>21</v>
      </c>
      <c r="D109" s="2">
        <f>+SUMIFS(テーブル1[Score],テーブル1[Regions of the World],A109)</f>
        <v>1012</v>
      </c>
      <c r="E109" s="12">
        <f t="shared" si="0"/>
        <v>2.8668555240793201</v>
      </c>
    </row>
    <row r="110" spans="1:8" x14ac:dyDescent="0.2">
      <c r="A110" s="11" t="s">
        <v>290</v>
      </c>
      <c r="B110" s="2">
        <v>410</v>
      </c>
      <c r="C110" s="2">
        <f>+COUNTIFS(テーブル1[Regions of the World],A110)</f>
        <v>14</v>
      </c>
      <c r="D110" s="2">
        <f>+SUMIFS(テーブル1[Score],テーブル1[Regions of the World],A110)</f>
        <v>724</v>
      </c>
      <c r="E110" s="12">
        <f t="shared" si="0"/>
        <v>1.7658536585365854</v>
      </c>
    </row>
    <row r="111" spans="1:8" x14ac:dyDescent="0.2">
      <c r="A111" s="11" t="s">
        <v>293</v>
      </c>
      <c r="B111" s="2">
        <v>741</v>
      </c>
      <c r="C111" s="2">
        <f>+COUNTIFS(テーブル1[Regions of the World],A111)</f>
        <v>55</v>
      </c>
      <c r="D111" s="2">
        <f>+SUMIFS(テーブル1[Score],テーブル1[Regions of the World],A111)</f>
        <v>2835</v>
      </c>
      <c r="E111" s="12">
        <f t="shared" si="0"/>
        <v>3.8259109311740889</v>
      </c>
    </row>
    <row r="112" spans="1:8" x14ac:dyDescent="0.2">
      <c r="A112" s="11" t="s">
        <v>297</v>
      </c>
      <c r="B112" s="2">
        <v>39</v>
      </c>
      <c r="C112" s="2">
        <f>+COUNTIFS(テーブル1[Regions of the World],A112)</f>
        <v>0</v>
      </c>
      <c r="D112" s="2">
        <f>+SUMIFS(テーブル1[Score],テーブル1[Regions of the World],A112)</f>
        <v>0</v>
      </c>
      <c r="E112" s="12">
        <f t="shared" si="0"/>
        <v>0</v>
      </c>
    </row>
    <row r="113" spans="1:5" x14ac:dyDescent="0.2">
      <c r="A113" s="5" t="s">
        <v>298</v>
      </c>
      <c r="B113" s="5"/>
      <c r="E113" s="12"/>
    </row>
    <row r="114" spans="1:5" x14ac:dyDescent="0.2">
      <c r="E114" s="12"/>
    </row>
    <row r="115" spans="1:5" ht="15.75" x14ac:dyDescent="0.2">
      <c r="A115" s="8" t="s">
        <v>319</v>
      </c>
      <c r="B115" s="3"/>
      <c r="E115" s="12"/>
    </row>
    <row r="116" spans="1:5" ht="13.5" thickBot="1" x14ac:dyDescent="0.25">
      <c r="A116" s="10"/>
      <c r="B116" s="13" t="s">
        <v>296</v>
      </c>
      <c r="C116" s="13" t="s">
        <v>323</v>
      </c>
      <c r="D116" s="13" t="s">
        <v>321</v>
      </c>
      <c r="E116" s="14" t="s">
        <v>322</v>
      </c>
    </row>
    <row r="117" spans="1:5" x14ac:dyDescent="0.2">
      <c r="A117" s="11" t="s">
        <v>301</v>
      </c>
      <c r="B117" s="2">
        <v>11</v>
      </c>
      <c r="C117" s="2">
        <f>+COUNTIFS(テーブル1[Country],A117)</f>
        <v>1</v>
      </c>
      <c r="D117" s="2">
        <f>+SUMIFS(テーブル1[Score],テーブル1[Country],A117)</f>
        <v>37</v>
      </c>
      <c r="E117" s="12">
        <f>+D117/B117</f>
        <v>3.3636363636363638</v>
      </c>
    </row>
    <row r="118" spans="1:5" x14ac:dyDescent="0.2">
      <c r="A118" s="11" t="s">
        <v>302</v>
      </c>
      <c r="B118" s="2">
        <v>205</v>
      </c>
      <c r="C118" s="2">
        <f>+COUNTIFS(テーブル1[Country],A118)</f>
        <v>9</v>
      </c>
      <c r="D118" s="2">
        <f>+SUMIFS(テーブル1[Score],テーブル1[Country],A118)</f>
        <v>598</v>
      </c>
      <c r="E118" s="12">
        <f t="shared" ref="E118:E147" si="1">+D118/B118</f>
        <v>2.9170731707317072</v>
      </c>
    </row>
    <row r="119" spans="1:5" x14ac:dyDescent="0.2">
      <c r="A119" s="11" t="s">
        <v>156</v>
      </c>
      <c r="B119" s="2">
        <v>7</v>
      </c>
      <c r="C119" s="2">
        <f>+COUNTIFS(テーブル1[Country],A119)</f>
        <v>2</v>
      </c>
      <c r="D119" s="2">
        <f>+SUMIFS(テーブル1[Score],テーブル1[Country],A119)</f>
        <v>118</v>
      </c>
      <c r="E119" s="12">
        <f t="shared" si="1"/>
        <v>16.857142857142858</v>
      </c>
    </row>
    <row r="120" spans="1:5" x14ac:dyDescent="0.2">
      <c r="A120" s="11" t="s">
        <v>303</v>
      </c>
      <c r="B120" s="2">
        <v>36</v>
      </c>
      <c r="C120" s="2">
        <f>+COUNTIFS(テーブル1[Country],A120)</f>
        <v>3</v>
      </c>
      <c r="D120" s="2">
        <f>+SUMIFS(テーブル1[Score],テーブル1[Country],A120)</f>
        <v>103</v>
      </c>
      <c r="E120" s="12">
        <f t="shared" si="1"/>
        <v>2.8611111111111112</v>
      </c>
    </row>
    <row r="121" spans="1:5" x14ac:dyDescent="0.2">
      <c r="A121" s="11" t="s">
        <v>300</v>
      </c>
      <c r="B121" s="2">
        <v>1371</v>
      </c>
      <c r="C121" s="2">
        <f>+COUNTIFS(テーブル1[Country],A121)</f>
        <v>1</v>
      </c>
      <c r="D121" s="2">
        <f>+SUMIFS(テーブル1[Score],テーブル1[Country],A121)</f>
        <v>3</v>
      </c>
      <c r="E121" s="12">
        <f t="shared" si="1"/>
        <v>2.1881838074398249E-3</v>
      </c>
    </row>
    <row r="122" spans="1:5" x14ac:dyDescent="0.2">
      <c r="A122" s="11" t="s">
        <v>304</v>
      </c>
      <c r="B122" s="2">
        <v>48</v>
      </c>
      <c r="C122" s="2">
        <f>+COUNTIFS(テーブル1[Country],A122)</f>
        <v>1</v>
      </c>
      <c r="D122" s="2">
        <f>+SUMIFS(テーブル1[Score],テーブル1[Country],A122)</f>
        <v>58</v>
      </c>
      <c r="E122" s="12">
        <f t="shared" si="1"/>
        <v>1.2083333333333333</v>
      </c>
    </row>
    <row r="123" spans="1:5" x14ac:dyDescent="0.2">
      <c r="A123" s="11" t="s">
        <v>111</v>
      </c>
      <c r="B123" s="2">
        <v>4</v>
      </c>
      <c r="C123" s="2">
        <f>+COUNTIFS(テーブル1[Country],A123)</f>
        <v>4</v>
      </c>
      <c r="D123" s="2">
        <f>+SUMIFS(テーブル1[Score],テーブル1[Country],A123)</f>
        <v>208</v>
      </c>
      <c r="E123" s="12">
        <f t="shared" si="1"/>
        <v>52</v>
      </c>
    </row>
    <row r="124" spans="1:5" x14ac:dyDescent="0.2">
      <c r="A124" s="11" t="s">
        <v>305</v>
      </c>
      <c r="B124" s="2">
        <v>0.9</v>
      </c>
      <c r="C124" s="2">
        <f>+COUNTIFS(テーブル1[Country],A124)</f>
        <v>2</v>
      </c>
      <c r="D124" s="2">
        <f>+SUMIFS(テーブル1[Score],テーブル1[Country],A124)</f>
        <v>89</v>
      </c>
      <c r="E124" s="12">
        <f t="shared" si="1"/>
        <v>98.888888888888886</v>
      </c>
    </row>
    <row r="125" spans="1:5" x14ac:dyDescent="0.2">
      <c r="A125" s="11" t="s">
        <v>306</v>
      </c>
      <c r="B125" s="2">
        <v>16</v>
      </c>
      <c r="C125" s="2">
        <f>+COUNTIFS(テーブル1[Country],A125)</f>
        <v>1</v>
      </c>
      <c r="D125" s="2">
        <f>+SUMIFS(テーブル1[Score],テーブル1[Country],A125)</f>
        <v>27</v>
      </c>
      <c r="E125" s="12">
        <f t="shared" si="1"/>
        <v>1.6875</v>
      </c>
    </row>
    <row r="126" spans="1:5" x14ac:dyDescent="0.2">
      <c r="A126" s="11" t="s">
        <v>307</v>
      </c>
      <c r="B126" s="2">
        <v>89</v>
      </c>
      <c r="C126" s="2">
        <f>+COUNTIFS(テーブル1[Country],A126)</f>
        <v>1</v>
      </c>
      <c r="D126" s="2">
        <f>+SUMIFS(テーブル1[Score],テーブル1[Country],A126)</f>
        <v>16</v>
      </c>
      <c r="E126" s="12">
        <f t="shared" si="1"/>
        <v>0.1797752808988764</v>
      </c>
    </row>
    <row r="127" spans="1:5" x14ac:dyDescent="0.2">
      <c r="A127" s="11" t="s">
        <v>308</v>
      </c>
      <c r="B127" s="2">
        <v>66</v>
      </c>
      <c r="C127" s="2">
        <f>+COUNTIFS(テーブル1[Country],A127)</f>
        <v>4</v>
      </c>
      <c r="D127" s="2">
        <f>+SUMIFS(テーブル1[Score],テーブル1[Country],A127)</f>
        <v>67</v>
      </c>
      <c r="E127" s="12">
        <f t="shared" si="1"/>
        <v>1.0151515151515151</v>
      </c>
    </row>
    <row r="128" spans="1:5" x14ac:dyDescent="0.2">
      <c r="A128" s="11" t="s">
        <v>309</v>
      </c>
      <c r="B128" s="2">
        <v>81</v>
      </c>
      <c r="C128" s="2">
        <f>+COUNTIFS(テーブル1[Country],A128)</f>
        <v>5</v>
      </c>
      <c r="D128" s="2">
        <f>+SUMIFS(テーブル1[Score],テーブル1[Country],A128)</f>
        <v>232</v>
      </c>
      <c r="E128" s="12">
        <f t="shared" si="1"/>
        <v>2.8641975308641974</v>
      </c>
    </row>
    <row r="129" spans="1:5" x14ac:dyDescent="0.2">
      <c r="A129" s="11" t="s">
        <v>52</v>
      </c>
      <c r="B129" s="2">
        <v>11</v>
      </c>
      <c r="C129" s="2">
        <f>+COUNTIFS(テーブル1[Country],A129)</f>
        <v>2</v>
      </c>
      <c r="D129" s="2">
        <f>+SUMIFS(テーブル1[Score],テーブル1[Country],A129)</f>
        <v>162</v>
      </c>
      <c r="E129" s="12">
        <f t="shared" si="1"/>
        <v>14.727272727272727</v>
      </c>
    </row>
    <row r="130" spans="1:5" x14ac:dyDescent="0.2">
      <c r="A130" s="11" t="s">
        <v>310</v>
      </c>
      <c r="B130" s="2">
        <v>1276</v>
      </c>
      <c r="C130" s="2">
        <f>+COUNTIFS(テーブル1[Country],A130)</f>
        <v>1</v>
      </c>
      <c r="D130" s="2">
        <f>+SUMIFS(テーブル1[Score],テーブル1[Country],A130)</f>
        <v>10</v>
      </c>
      <c r="E130" s="12">
        <f t="shared" si="1"/>
        <v>7.8369905956112845E-3</v>
      </c>
    </row>
    <row r="131" spans="1:5" x14ac:dyDescent="0.2">
      <c r="A131" s="11" t="s">
        <v>117</v>
      </c>
      <c r="B131" s="2">
        <v>61</v>
      </c>
      <c r="C131" s="2">
        <f>+COUNTIFS(テーブル1[Country],A131)</f>
        <v>5</v>
      </c>
      <c r="D131" s="2">
        <f>+SUMIFS(テーブル1[Score],テーブル1[Country],A131)</f>
        <v>258</v>
      </c>
      <c r="E131" s="12">
        <f t="shared" si="1"/>
        <v>4.2295081967213113</v>
      </c>
    </row>
    <row r="132" spans="1:5" x14ac:dyDescent="0.2">
      <c r="A132" s="11" t="s">
        <v>311</v>
      </c>
      <c r="B132" s="2">
        <v>127</v>
      </c>
      <c r="C132" s="2">
        <f>+COUNTIFS(テーブル1[Country],A132)</f>
        <v>1</v>
      </c>
      <c r="D132" s="2">
        <f>+SUMIFS(テーブル1[Score],テーブル1[Country],A132)</f>
        <v>53</v>
      </c>
      <c r="E132" s="12">
        <f t="shared" si="1"/>
        <v>0.41732283464566927</v>
      </c>
    </row>
    <row r="133" spans="1:5" x14ac:dyDescent="0.2">
      <c r="A133" s="11" t="s">
        <v>312</v>
      </c>
      <c r="B133" s="2">
        <v>31</v>
      </c>
      <c r="C133" s="2">
        <f>+COUNTIFS(テーブル1[Country],A133)</f>
        <v>1</v>
      </c>
      <c r="D133" s="2">
        <f>+SUMIFS(テーブル1[Score],テーブル1[Country],A133)</f>
        <v>63</v>
      </c>
      <c r="E133" s="12">
        <f t="shared" si="1"/>
        <v>2.032258064516129</v>
      </c>
    </row>
    <row r="134" spans="1:5" x14ac:dyDescent="0.2">
      <c r="A134" s="11" t="s">
        <v>94</v>
      </c>
      <c r="B134" s="2">
        <v>17</v>
      </c>
      <c r="C134" s="2">
        <f>+COUNTIFS(テーブル1[Country],A134)</f>
        <v>3</v>
      </c>
      <c r="D134" s="2">
        <f>+SUMIFS(テーブル1[Score],テーブル1[Country],A134)</f>
        <v>186</v>
      </c>
      <c r="E134" s="12">
        <f t="shared" si="1"/>
        <v>10.941176470588236</v>
      </c>
    </row>
    <row r="135" spans="1:5" x14ac:dyDescent="0.2">
      <c r="A135" s="11" t="s">
        <v>313</v>
      </c>
      <c r="B135" s="2">
        <v>0.4</v>
      </c>
      <c r="C135" s="2">
        <f>+COUNTIFS(テーブル1[Country],A135)</f>
        <v>1</v>
      </c>
      <c r="D135" s="2">
        <f>+SUMIFS(テーブル1[Score],テーブル1[Country],A135)</f>
        <v>12</v>
      </c>
      <c r="E135" s="12">
        <f t="shared" si="1"/>
        <v>30</v>
      </c>
    </row>
    <row r="136" spans="1:5" x14ac:dyDescent="0.2">
      <c r="A136" s="11" t="s">
        <v>263</v>
      </c>
      <c r="B136" s="2">
        <v>7</v>
      </c>
      <c r="C136" s="2">
        <f>+COUNTIFS(テーブル1[Country],A136)</f>
        <v>1</v>
      </c>
      <c r="D136" s="2">
        <f>+SUMIFS(テーブル1[Score],テーブル1[Country],A136)</f>
        <v>5</v>
      </c>
      <c r="E136" s="12">
        <f t="shared" si="1"/>
        <v>0.7142857142857143</v>
      </c>
    </row>
    <row r="137" spans="1:5" x14ac:dyDescent="0.2">
      <c r="A137" s="11" t="s">
        <v>314</v>
      </c>
      <c r="B137" s="2">
        <v>31</v>
      </c>
      <c r="C137" s="2">
        <f>+COUNTIFS(テーブル1[Country],A137)</f>
        <v>1</v>
      </c>
      <c r="D137" s="2">
        <f>+SUMIFS(テーブル1[Score],テーブル1[Country],A137)</f>
        <v>24</v>
      </c>
      <c r="E137" s="12">
        <f t="shared" si="1"/>
        <v>0.77419354838709675</v>
      </c>
    </row>
    <row r="138" spans="1:5" x14ac:dyDescent="0.2">
      <c r="A138" s="11" t="s">
        <v>207</v>
      </c>
      <c r="B138" s="2">
        <v>102</v>
      </c>
      <c r="C138" s="2">
        <f>+COUNTIFS(テーブル1[Country],A138)</f>
        <v>1</v>
      </c>
      <c r="D138" s="2">
        <f>+SUMIFS(テーブル1[Score],テーブル1[Country],A138)</f>
        <v>26</v>
      </c>
      <c r="E138" s="12">
        <f t="shared" si="1"/>
        <v>0.25490196078431371</v>
      </c>
    </row>
    <row r="139" spans="1:5" x14ac:dyDescent="0.2">
      <c r="A139" s="11" t="s">
        <v>254</v>
      </c>
      <c r="B139" s="2">
        <v>10</v>
      </c>
      <c r="C139" s="2">
        <f>+COUNTIFS(テーブル1[Country],A139)</f>
        <v>1</v>
      </c>
      <c r="D139" s="2">
        <f>+SUMIFS(テーブル1[Score],テーブル1[Country],A139)</f>
        <v>8</v>
      </c>
      <c r="E139" s="12">
        <f t="shared" si="1"/>
        <v>0.8</v>
      </c>
    </row>
    <row r="140" spans="1:5" x14ac:dyDescent="0.2">
      <c r="A140" s="11" t="s">
        <v>315</v>
      </c>
      <c r="B140" s="2">
        <v>147</v>
      </c>
      <c r="C140" s="2">
        <f>+COUNTIFS(テーブル1[Country],A140)</f>
        <v>1</v>
      </c>
      <c r="D140" s="2">
        <f>+SUMIFS(テーブル1[Score],テーブル1[Country],A140)</f>
        <v>65</v>
      </c>
      <c r="E140" s="12">
        <f t="shared" si="1"/>
        <v>0.44217687074829931</v>
      </c>
    </row>
    <row r="141" spans="1:5" x14ac:dyDescent="0.2">
      <c r="A141" s="11" t="s">
        <v>183</v>
      </c>
      <c r="B141" s="2">
        <v>5</v>
      </c>
      <c r="C141" s="2">
        <f>+COUNTIFS(テーブル1[Country],A141)</f>
        <v>1</v>
      </c>
      <c r="D141" s="2">
        <f>+SUMIFS(テーブル1[Score],テーブル1[Country],A141)</f>
        <v>34</v>
      </c>
      <c r="E141" s="12">
        <f t="shared" si="1"/>
        <v>6.8</v>
      </c>
    </row>
    <row r="142" spans="1:5" x14ac:dyDescent="0.2">
      <c r="A142" s="11" t="s">
        <v>20</v>
      </c>
      <c r="B142" s="2">
        <v>5</v>
      </c>
      <c r="C142" s="2">
        <f>+COUNTIFS(テーブル1[Country],A142)</f>
        <v>2</v>
      </c>
      <c r="D142" s="2">
        <f>+SUMIFS(テーブル1[Score],テーブル1[Country],A142)</f>
        <v>184</v>
      </c>
      <c r="E142" s="12">
        <f t="shared" si="1"/>
        <v>36.799999999999997</v>
      </c>
    </row>
    <row r="143" spans="1:5" x14ac:dyDescent="0.2">
      <c r="A143" s="11" t="s">
        <v>17</v>
      </c>
      <c r="B143" s="2">
        <v>51</v>
      </c>
      <c r="C143" s="2">
        <f>+COUNTIFS(テーブル1[Country],A143)</f>
        <v>1</v>
      </c>
      <c r="D143" s="2">
        <f>+SUMIFS(テーブル1[Score],テーブル1[Country],A143)</f>
        <v>95</v>
      </c>
      <c r="E143" s="12">
        <f t="shared" si="1"/>
        <v>1.8627450980392157</v>
      </c>
    </row>
    <row r="144" spans="1:5" x14ac:dyDescent="0.2">
      <c r="A144" s="11" t="s">
        <v>316</v>
      </c>
      <c r="B144" s="2">
        <v>46</v>
      </c>
      <c r="C144" s="2">
        <f>+COUNTIFS(テーブル1[Country],A144)</f>
        <v>10</v>
      </c>
      <c r="D144" s="2">
        <f>+SUMIFS(テーブル1[Score],テーブル1[Country],A144)</f>
        <v>784</v>
      </c>
      <c r="E144" s="12">
        <f t="shared" si="1"/>
        <v>17.043478260869566</v>
      </c>
    </row>
    <row r="145" spans="1:5" x14ac:dyDescent="0.2">
      <c r="A145" s="11" t="s">
        <v>36</v>
      </c>
      <c r="B145" s="2">
        <v>65</v>
      </c>
      <c r="C145" s="2">
        <f>+COUNTIFS(テーブル1[Country],A145)</f>
        <v>14</v>
      </c>
      <c r="D145" s="2">
        <f>+SUMIFS(テーブル1[Score],テーブル1[Country],A145)</f>
        <v>587</v>
      </c>
      <c r="E145" s="12">
        <f t="shared" si="1"/>
        <v>9.0307692307692307</v>
      </c>
    </row>
    <row r="146" spans="1:5" x14ac:dyDescent="0.2">
      <c r="A146" s="11" t="s">
        <v>56</v>
      </c>
      <c r="B146" s="2">
        <v>322</v>
      </c>
      <c r="C146" s="2">
        <f>+COUNTIFS(テーブル1[Country],A146)</f>
        <v>18</v>
      </c>
      <c r="D146" s="2">
        <f>+SUMIFS(テーブル1[Score],テーブル1[Country],A146)</f>
        <v>909</v>
      </c>
      <c r="E146" s="12">
        <f t="shared" si="1"/>
        <v>2.8229813664596275</v>
      </c>
    </row>
    <row r="147" spans="1:5" x14ac:dyDescent="0.2">
      <c r="A147" s="11" t="s">
        <v>317</v>
      </c>
      <c r="B147" s="2">
        <v>92</v>
      </c>
      <c r="C147" s="2">
        <f>+COUNTIFS(テーブル1[Country],A147)</f>
        <v>1</v>
      </c>
      <c r="D147" s="2">
        <f>+SUMIFS(テーブル1[Score],テーブル1[Country],A147)</f>
        <v>29</v>
      </c>
      <c r="E147" s="12">
        <f t="shared" si="1"/>
        <v>0.31521739130434784</v>
      </c>
    </row>
    <row r="148" spans="1:5" x14ac:dyDescent="0.2">
      <c r="A148" s="5" t="s">
        <v>318</v>
      </c>
    </row>
  </sheetData>
  <phoneticPr fontId="1"/>
  <pageMargins left="0.7" right="0.7" top="0.75" bottom="0.75" header="0.3" footer="0.3"/>
  <pageSetup paperSize="9" scale="57" orientation="portrait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2015_TOP100_CLUBS</vt:lpstr>
      <vt:lpstr>'2015_TOP100_CLUBS'!Print_Area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mainuser</dc:creator>
  <cp:lastModifiedBy>mainuser</cp:lastModifiedBy>
  <cp:lastPrinted>2015-08-13T18:54:13Z</cp:lastPrinted>
  <dcterms:created xsi:type="dcterms:W3CDTF">2015-08-13T16:15:37Z</dcterms:created>
  <dcterms:modified xsi:type="dcterms:W3CDTF">2015-08-14T07:51:15Z</dcterms:modified>
</cp:coreProperties>
</file>